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rias\Desktop\Licitación\Duarte\"/>
    </mc:Choice>
  </mc:AlternateContent>
  <bookViews>
    <workbookView xWindow="0" yWindow="0" windowWidth="20490" windowHeight="7065"/>
  </bookViews>
  <sheets>
    <sheet name="La Gina - Campeche" sheetId="1" r:id="rId1"/>
    <sheet name="Ricon Hondo - El Firme" sheetId="2" r:id="rId2"/>
    <sheet name="Casa de alto Abajo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" localSheetId="2">#REF!</definedName>
    <definedName name="_o" localSheetId="0">#REF!</definedName>
    <definedName name="_o" localSheetId="1">#REF!</definedName>
    <definedName name="_o">#REF!</definedName>
    <definedName name="_Order1" hidden="1">255</definedName>
    <definedName name="_Order2" hidden="1">255</definedName>
    <definedName name="_pu1" localSheetId="2">#REF!</definedName>
    <definedName name="_pu1" localSheetId="0">#REF!</definedName>
    <definedName name="_pu1" localSheetId="1">#REF!</definedName>
    <definedName name="_pu1">#REF!</definedName>
    <definedName name="_PU3" localSheetId="2">#REF!</definedName>
    <definedName name="_PU3" localSheetId="0">#REF!</definedName>
    <definedName name="_PU3" localSheetId="1">#REF!</definedName>
    <definedName name="_PU3">#REF!</definedName>
    <definedName name="_PU6" localSheetId="2">#REF!</definedName>
    <definedName name="_PU6" localSheetId="0">#REF!</definedName>
    <definedName name="_PU6" localSheetId="1">#REF!</definedName>
    <definedName name="_PU6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SUB1" localSheetId="2">#REF!</definedName>
    <definedName name="_SUB1" localSheetId="0">#REF!</definedName>
    <definedName name="_SUB1" localSheetId="1">#REF!</definedName>
    <definedName name="_SUB1">#REF!</definedName>
    <definedName name="_TUB24">#N/A</definedName>
    <definedName name="a">'[2]Trabajos Generales'!$F$4</definedName>
    <definedName name="acarreo" localSheetId="2">'[3]Listado Equipos a utilizar'!#REF!</definedName>
    <definedName name="acarreo" localSheetId="0">'[3]Listado Equipos a utilizar'!#REF!</definedName>
    <definedName name="acarreo" localSheetId="1">'[3]Listado Equipos a utilizar'!#REF!</definedName>
    <definedName name="acarreo">'[3]Listado Equipos a utilizar'!#REF!</definedName>
    <definedName name="aceras">[4]ANALISIS!$H$725</definedName>
    <definedName name="acero">#N/A</definedName>
    <definedName name="acero1" localSheetId="2">#REF!</definedName>
    <definedName name="acero1" localSheetId="0">#REF!</definedName>
    <definedName name="acero1" localSheetId="1">#REF!</definedName>
    <definedName name="acero1">#REF!</definedName>
    <definedName name="acerog40">[5]MATERIALES!$G$7</definedName>
    <definedName name="aceroi" localSheetId="2">#REF!</definedName>
    <definedName name="aceroi" localSheetId="0">#REF!</definedName>
    <definedName name="aceroi" localSheetId="1">#REF!</definedName>
    <definedName name="aceroi">#REF!</definedName>
    <definedName name="aceroii" localSheetId="2">#REF!</definedName>
    <definedName name="aceroii" localSheetId="0">#REF!</definedName>
    <definedName name="aceroii" localSheetId="1">#REF!</definedName>
    <definedName name="aceroii">#REF!</definedName>
    <definedName name="aceromalla" localSheetId="2">#REF!</definedName>
    <definedName name="aceromalla" localSheetId="0">#REF!</definedName>
    <definedName name="aceromalla" localSheetId="1">#REF!</definedName>
    <definedName name="aceromalla">#REF!</definedName>
    <definedName name="ADHERENCIA">#N/A</definedName>
    <definedName name="adm">'[6]Resumen Precio Equipos'!$C$28</definedName>
    <definedName name="ADMINISTRATIVOS" localSheetId="2">#REF!</definedName>
    <definedName name="ADMINISTRATIVOS" localSheetId="0">#REF!</definedName>
    <definedName name="ADMINISTRATIVOS" localSheetId="1">#REF!</definedName>
    <definedName name="ADMINISTRATIVOS">#REF!</definedName>
    <definedName name="Agregado" localSheetId="2">#REF!</definedName>
    <definedName name="Agregado" localSheetId="0">#REF!</definedName>
    <definedName name="Agregado" localSheetId="1">#REF!</definedName>
    <definedName name="Agregado">#REF!</definedName>
    <definedName name="Agregados">[7]Materiales!$B$4</definedName>
    <definedName name="Agregados_Hormigon">[7]Materiales!$B$5</definedName>
    <definedName name="agricola" localSheetId="2">'[3]Listado Equipos a utilizar'!#REF!</definedName>
    <definedName name="agricola" localSheetId="0">'[3]Listado Equipos a utilizar'!#REF!</definedName>
    <definedName name="agricola" localSheetId="1">'[3]Listado Equipos a utilizar'!#REF!</definedName>
    <definedName name="agricola">'[3]Listado Equipos a utilizar'!#REF!</definedName>
    <definedName name="Agua" localSheetId="2">#REF!</definedName>
    <definedName name="Agua" localSheetId="0">#REF!</definedName>
    <definedName name="Agua" localSheetId="1">#REF!</definedName>
    <definedName name="Agua">#REF!</definedName>
    <definedName name="aguarras" localSheetId="2">#REF!</definedName>
    <definedName name="aguarras" localSheetId="0">#REF!</definedName>
    <definedName name="aguarras" localSheetId="1">#REF!</definedName>
    <definedName name="aguarras">#REF!</definedName>
    <definedName name="alambi" localSheetId="2">#REF!</definedName>
    <definedName name="alambi" localSheetId="0">#REF!</definedName>
    <definedName name="alambi" localSheetId="1">#REF!</definedName>
    <definedName name="alambi">#REF!</definedName>
    <definedName name="alambii" localSheetId="2">#REF!</definedName>
    <definedName name="alambii" localSheetId="0">#REF!</definedName>
    <definedName name="alambii" localSheetId="1">#REF!</definedName>
    <definedName name="alambii">#REF!</definedName>
    <definedName name="alambiii" localSheetId="2">#REF!</definedName>
    <definedName name="alambiii" localSheetId="0">#REF!</definedName>
    <definedName name="alambiii" localSheetId="1">#REF!</definedName>
    <definedName name="alambiii">#REF!</definedName>
    <definedName name="alambiiii" localSheetId="2">#REF!</definedName>
    <definedName name="alambiiii" localSheetId="0">#REF!</definedName>
    <definedName name="alambiiii" localSheetId="1">#REF!</definedName>
    <definedName name="alambiiii">#REF!</definedName>
    <definedName name="Alambre" localSheetId="2">#REF!</definedName>
    <definedName name="Alambre" localSheetId="0">#REF!</definedName>
    <definedName name="Alambre" localSheetId="1">#REF!</definedName>
    <definedName name="Alambre">#REF!</definedName>
    <definedName name="Alambre_No.18" localSheetId="2">#REF!</definedName>
    <definedName name="Alambre_No.18" localSheetId="0">#REF!</definedName>
    <definedName name="Alambre_No.18" localSheetId="1">#REF!</definedName>
    <definedName name="Alambre_No.18">#REF!</definedName>
    <definedName name="alambre18">[5]MATERIALES!$G$10</definedName>
    <definedName name="Albañil_Dia">[7]MO!$C$14</definedName>
    <definedName name="analisis" localSheetId="2">#REF!,#REF!,#REF!</definedName>
    <definedName name="analisis" localSheetId="0">#REF!,#REF!,#REF!</definedName>
    <definedName name="analisis" localSheetId="1">#REF!,#REF!,#REF!</definedName>
    <definedName name="analisis">#REF!,#REF!,#REF!</definedName>
    <definedName name="analisis2" localSheetId="2">#REF!</definedName>
    <definedName name="analisis2" localSheetId="0">#REF!</definedName>
    <definedName name="analisis2" localSheetId="1">#REF!</definedName>
    <definedName name="analisis2">#REF!</definedName>
    <definedName name="analisisI" localSheetId="2">#REF!</definedName>
    <definedName name="analisisI" localSheetId="0">#REF!</definedName>
    <definedName name="analisisI" localSheetId="1">#REF!</definedName>
    <definedName name="analisisI">#REF!</definedName>
    <definedName name="Anclaje_de_Pilotes" localSheetId="2">#REF!</definedName>
    <definedName name="Anclaje_de_Pilotes" localSheetId="0">#REF!</definedName>
    <definedName name="Anclaje_de_Pilotes" localSheetId="1">#REF!</definedName>
    <definedName name="Anclaje_de_Pilotes">#REF!</definedName>
    <definedName name="_xlnm.Print_Area" localSheetId="2">'Casa de alto Abajo'!$A$1:$D$81</definedName>
    <definedName name="_xlnm.Print_Area" localSheetId="0">'La Gina - Campeche'!$A$1:$D$88</definedName>
    <definedName name="_xlnm.Print_Area" localSheetId="1">'Ricon Hondo - El Firme'!$A$1:$D$81</definedName>
    <definedName name="arenabca" localSheetId="2">#REF!</definedName>
    <definedName name="arenabca" localSheetId="0">#REF!</definedName>
    <definedName name="arenabca" localSheetId="1">#REF!</definedName>
    <definedName name="arenabca">#REF!</definedName>
    <definedName name="arenafina">[5]MATERIALES!$G$11</definedName>
    <definedName name="arenaitabo">[5]MATERIALES!$G$12</definedName>
    <definedName name="arenalavada">[5]MATERIALES!$G$13</definedName>
    <definedName name="arenapta" localSheetId="2">#REF!</definedName>
    <definedName name="arenapta" localSheetId="0">#REF!</definedName>
    <definedName name="arenapta" localSheetId="1">#REF!</definedName>
    <definedName name="arenapta">#REF!</definedName>
    <definedName name="ari" localSheetId="2">#REF!</definedName>
    <definedName name="ari" localSheetId="0">#REF!</definedName>
    <definedName name="ari" localSheetId="1">#REF!</definedName>
    <definedName name="ari">#REF!</definedName>
    <definedName name="arii" localSheetId="2">#REF!</definedName>
    <definedName name="arii" localSheetId="0">#REF!</definedName>
    <definedName name="arii" localSheetId="1">#REF!</definedName>
    <definedName name="arii">#REF!</definedName>
    <definedName name="ariii" localSheetId="2">#REF!</definedName>
    <definedName name="ariii" localSheetId="0">#REF!</definedName>
    <definedName name="ariii" localSheetId="1">#REF!</definedName>
    <definedName name="ariii">#REF!</definedName>
    <definedName name="ariiii" localSheetId="2">#REF!</definedName>
    <definedName name="ariiii" localSheetId="0">#REF!</definedName>
    <definedName name="ariiii" localSheetId="1">#REF!</definedName>
    <definedName name="ariiii">#REF!</definedName>
    <definedName name="arranque" localSheetId="2">'[3]Listado Equipos a utilizar'!#REF!</definedName>
    <definedName name="arranque" localSheetId="0">'[3]Listado Equipos a utilizar'!#REF!</definedName>
    <definedName name="arranque" localSheetId="1">'[3]Listado Equipos a utilizar'!#REF!</definedName>
    <definedName name="arranque">'[3]Listado Equipos a utilizar'!#REF!</definedName>
    <definedName name="asfali" localSheetId="2">#REF!</definedName>
    <definedName name="asfali" localSheetId="0">#REF!</definedName>
    <definedName name="asfali" localSheetId="1">#REF!</definedName>
    <definedName name="asfali">#REF!</definedName>
    <definedName name="asfalii" localSheetId="2">#REF!</definedName>
    <definedName name="asfalii" localSheetId="0">#REF!</definedName>
    <definedName name="asfalii" localSheetId="1">#REF!</definedName>
    <definedName name="asfalii">#REF!</definedName>
    <definedName name="asfaliii" localSheetId="2">#REF!</definedName>
    <definedName name="asfaliii" localSheetId="0">#REF!</definedName>
    <definedName name="asfaliii" localSheetId="1">#REF!</definedName>
    <definedName name="asfaliii">#REF!</definedName>
    <definedName name="asfaliiii" localSheetId="2">#REF!</definedName>
    <definedName name="asfaliiii" localSheetId="0">#REF!</definedName>
    <definedName name="asfaliiii" localSheetId="1">#REF!</definedName>
    <definedName name="asfaliiii">#REF!</definedName>
    <definedName name="asientoi" localSheetId="2">#REF!</definedName>
    <definedName name="asientoi" localSheetId="0">#REF!</definedName>
    <definedName name="asientoi" localSheetId="1">#REF!</definedName>
    <definedName name="asientoi">#REF!</definedName>
    <definedName name="asientoii" localSheetId="2">#REF!</definedName>
    <definedName name="asientoii" localSheetId="0">#REF!</definedName>
    <definedName name="asientoii" localSheetId="1">#REF!</definedName>
    <definedName name="asientoii">#REF!</definedName>
    <definedName name="asientoiii" localSheetId="2">#REF!</definedName>
    <definedName name="asientoiii" localSheetId="0">#REF!</definedName>
    <definedName name="asientoiii" localSheetId="1">#REF!</definedName>
    <definedName name="asientoiii">#REF!</definedName>
    <definedName name="asientoiiii" localSheetId="2">#REF!</definedName>
    <definedName name="asientoiiii" localSheetId="0">#REF!</definedName>
    <definedName name="asientoiiii" localSheetId="1">#REF!</definedName>
    <definedName name="asientoiiii">#REF!</definedName>
    <definedName name="ayoperador" localSheetId="2">#REF!</definedName>
    <definedName name="ayoperador" localSheetId="0">#REF!</definedName>
    <definedName name="ayoperador" localSheetId="1">#REF!</definedName>
    <definedName name="ayoperador">#REF!</definedName>
    <definedName name="Ayudante">[8]MO!$C$22</definedName>
    <definedName name="ayudcadenero">[5]OBRAMANO!$F$67</definedName>
    <definedName name="b">'[2]Trabajos Generales'!$C$8</definedName>
    <definedName name="banci" localSheetId="2">#REF!</definedName>
    <definedName name="banci" localSheetId="0">#REF!</definedName>
    <definedName name="banci" localSheetId="1">#REF!</definedName>
    <definedName name="banci">#REF!</definedName>
    <definedName name="bancii" localSheetId="2">#REF!</definedName>
    <definedName name="bancii" localSheetId="0">#REF!</definedName>
    <definedName name="bancii" localSheetId="1">#REF!</definedName>
    <definedName name="bancii">#REF!</definedName>
    <definedName name="banciii" localSheetId="2">#REF!</definedName>
    <definedName name="banciii" localSheetId="0">#REF!</definedName>
    <definedName name="banciii" localSheetId="1">#REF!</definedName>
    <definedName name="banciii">#REF!</definedName>
    <definedName name="banciiii" localSheetId="2">#REF!</definedName>
    <definedName name="banciiii" localSheetId="0">#REF!</definedName>
    <definedName name="banciiii" localSheetId="1">#REF!</definedName>
    <definedName name="banciiii">#REF!</definedName>
    <definedName name="banli" localSheetId="2">#REF!</definedName>
    <definedName name="banli" localSheetId="0">#REF!</definedName>
    <definedName name="banli" localSheetId="1">#REF!</definedName>
    <definedName name="banli">#REF!</definedName>
    <definedName name="banlii" localSheetId="2">#REF!</definedName>
    <definedName name="banlii" localSheetId="0">#REF!</definedName>
    <definedName name="banlii" localSheetId="1">#REF!</definedName>
    <definedName name="banlii">#REF!</definedName>
    <definedName name="banliii" localSheetId="2">#REF!</definedName>
    <definedName name="banliii" localSheetId="0">#REF!</definedName>
    <definedName name="banliii" localSheetId="1">#REF!</definedName>
    <definedName name="banliii">#REF!</definedName>
    <definedName name="banliiii" localSheetId="2">#REF!</definedName>
    <definedName name="banliiii" localSheetId="0">#REF!</definedName>
    <definedName name="banliiii" localSheetId="1">#REF!</definedName>
    <definedName name="banliiii">#REF!</definedName>
    <definedName name="BARANDILLA" localSheetId="2">#REF!</definedName>
    <definedName name="BARANDILLA" localSheetId="0">#REF!</definedName>
    <definedName name="BARANDILLA" localSheetId="1">#REF!</definedName>
    <definedName name="BARANDILLA">#REF!</definedName>
    <definedName name="BASE">#N/A</definedName>
    <definedName name="baseia" localSheetId="2">#REF!</definedName>
    <definedName name="baseia" localSheetId="0">#REF!</definedName>
    <definedName name="baseia" localSheetId="1">#REF!</definedName>
    <definedName name="baseia">#REF!</definedName>
    <definedName name="baseib" localSheetId="2">#REF!</definedName>
    <definedName name="baseib" localSheetId="0">#REF!</definedName>
    <definedName name="baseib" localSheetId="1">#REF!</definedName>
    <definedName name="baseib">#REF!</definedName>
    <definedName name="baseic" localSheetId="2">#REF!</definedName>
    <definedName name="baseic" localSheetId="0">#REF!</definedName>
    <definedName name="baseic" localSheetId="1">#REF!</definedName>
    <definedName name="baseic">#REF!</definedName>
    <definedName name="baseiia" localSheetId="2">#REF!</definedName>
    <definedName name="baseiia" localSheetId="0">#REF!</definedName>
    <definedName name="baseiia" localSheetId="1">#REF!</definedName>
    <definedName name="baseiia">#REF!</definedName>
    <definedName name="baseiib" localSheetId="2">#REF!</definedName>
    <definedName name="baseiib" localSheetId="0">#REF!</definedName>
    <definedName name="baseiib" localSheetId="1">#REF!</definedName>
    <definedName name="baseiib">#REF!</definedName>
    <definedName name="baseiic" localSheetId="2">#REF!</definedName>
    <definedName name="baseiic" localSheetId="0">#REF!</definedName>
    <definedName name="baseiic" localSheetId="1">#REF!</definedName>
    <definedName name="baseiic">#REF!</definedName>
    <definedName name="baseiiia" localSheetId="2">#REF!</definedName>
    <definedName name="baseiiia" localSheetId="0">#REF!</definedName>
    <definedName name="baseiiia" localSheetId="1">#REF!</definedName>
    <definedName name="baseiiia">#REF!</definedName>
    <definedName name="baseiiib" localSheetId="2">#REF!</definedName>
    <definedName name="baseiiib" localSheetId="0">#REF!</definedName>
    <definedName name="baseiiib" localSheetId="1">#REF!</definedName>
    <definedName name="baseiiib">#REF!</definedName>
    <definedName name="baseiiic" localSheetId="2">#REF!</definedName>
    <definedName name="baseiiic" localSheetId="0">#REF!</definedName>
    <definedName name="baseiiic" localSheetId="1">#REF!</definedName>
    <definedName name="baseiiic">#REF!</definedName>
    <definedName name="baseiiiia" localSheetId="2">#REF!</definedName>
    <definedName name="baseiiiia" localSheetId="0">#REF!</definedName>
    <definedName name="baseiiiia" localSheetId="1">#REF!</definedName>
    <definedName name="baseiiiia">#REF!</definedName>
    <definedName name="baseiiiib" localSheetId="2">#REF!</definedName>
    <definedName name="baseiiiib" localSheetId="0">#REF!</definedName>
    <definedName name="baseiiiib" localSheetId="1">#REF!</definedName>
    <definedName name="baseiiiib">#REF!</definedName>
    <definedName name="baseiiiic" localSheetId="2">#REF!</definedName>
    <definedName name="baseiiiic" localSheetId="0">#REF!</definedName>
    <definedName name="baseiiiic" localSheetId="1">#REF!</definedName>
    <definedName name="baseiiiic">#REF!</definedName>
    <definedName name="BENEFICIOS" localSheetId="2">#REF!</definedName>
    <definedName name="BENEFICIOS" localSheetId="0">#REF!</definedName>
    <definedName name="BENEFICIOS" localSheetId="1">#REF!</definedName>
    <definedName name="BENEFICIOS">#REF!</definedName>
    <definedName name="bloques4" localSheetId="2">[5]MATERIALES!#REF!</definedName>
    <definedName name="bloques4" localSheetId="0">[5]MATERIALES!#REF!</definedName>
    <definedName name="bloques4" localSheetId="1">[5]MATERIALES!#REF!</definedName>
    <definedName name="bloques4">[5]MATERIALES!#REF!</definedName>
    <definedName name="bloques6" localSheetId="2">[5]MATERIALES!#REF!</definedName>
    <definedName name="bloques6" localSheetId="0">[5]MATERIALES!#REF!</definedName>
    <definedName name="bloques6" localSheetId="1">[5]MATERIALES!#REF!</definedName>
    <definedName name="bloques6">[5]MATERIALES!#REF!</definedName>
    <definedName name="bloques8" localSheetId="2">[5]MATERIALES!#REF!</definedName>
    <definedName name="bloques8" localSheetId="0">[5]MATERIALES!#REF!</definedName>
    <definedName name="bloques8" localSheetId="1">[5]MATERIALES!#REF!</definedName>
    <definedName name="bloques8">[5]MATERIALES!#REF!</definedName>
    <definedName name="brochas" localSheetId="2">#REF!</definedName>
    <definedName name="brochas" localSheetId="0">#REF!</definedName>
    <definedName name="brochas" localSheetId="1">#REF!</definedName>
    <definedName name="brochas">#REF!</definedName>
    <definedName name="Cable_de_Postensado" localSheetId="2">#REF!</definedName>
    <definedName name="Cable_de_Postensado" localSheetId="0">#REF!</definedName>
    <definedName name="Cable_de_Postensado" localSheetId="1">#REF!</definedName>
    <definedName name="Cable_de_Postensado">#REF!</definedName>
    <definedName name="cadeneros" localSheetId="2">'[6]O.M. y Salarios'!#REF!</definedName>
    <definedName name="cadeneros" localSheetId="0">'[6]O.M. y Salarios'!#REF!</definedName>
    <definedName name="cadeneros" localSheetId="1">'[6]O.M. y Salarios'!#REF!</definedName>
    <definedName name="cadeneros">'[6]O.M. y Salarios'!#REF!</definedName>
    <definedName name="camioncama" localSheetId="2">'[3]Listado Equipos a utilizar'!#REF!</definedName>
    <definedName name="camioncama" localSheetId="0">'[3]Listado Equipos a utilizar'!#REF!</definedName>
    <definedName name="camioncama" localSheetId="1">'[3]Listado Equipos a utilizar'!#REF!</definedName>
    <definedName name="camioncama">'[3]Listado Equipos a utilizar'!#REF!</definedName>
    <definedName name="camioneta" localSheetId="2">'[3]Listado Equipos a utilizar'!#REF!</definedName>
    <definedName name="camioneta" localSheetId="0">'[3]Listado Equipos a utilizar'!#REF!</definedName>
    <definedName name="camioneta" localSheetId="1">'[3]Listado Equipos a utilizar'!#REF!</definedName>
    <definedName name="camioneta">'[3]Listado Equipos a utilizar'!#REF!</definedName>
    <definedName name="CAMIONVOLTEO">[5]EQUIPOS!$I$19</definedName>
    <definedName name="CAMPAMENTO" localSheetId="2">#REF!</definedName>
    <definedName name="CAMPAMENTO" localSheetId="0">#REF!</definedName>
    <definedName name="CAMPAMENTO" localSheetId="1">#REF!</definedName>
    <definedName name="CAMPAMENTO">#REF!</definedName>
    <definedName name="canali" localSheetId="2">#REF!</definedName>
    <definedName name="canali" localSheetId="0">#REF!</definedName>
    <definedName name="canali" localSheetId="1">#REF!</definedName>
    <definedName name="canali">#REF!</definedName>
    <definedName name="canalii" localSheetId="2">#REF!</definedName>
    <definedName name="canalii" localSheetId="0">#REF!</definedName>
    <definedName name="canalii" localSheetId="1">#REF!</definedName>
    <definedName name="canalii">#REF!</definedName>
    <definedName name="canaliii" localSheetId="2">#REF!</definedName>
    <definedName name="canaliii" localSheetId="0">#REF!</definedName>
    <definedName name="canaliii" localSheetId="1">#REF!</definedName>
    <definedName name="canaliii">#REF!</definedName>
    <definedName name="canaliiii" localSheetId="2">#REF!</definedName>
    <definedName name="canaliiii" localSheetId="0">#REF!</definedName>
    <definedName name="canaliiii" localSheetId="1">#REF!</definedName>
    <definedName name="canaliiii">#REF!</definedName>
    <definedName name="Cant" localSheetId="2">#REF!</definedName>
    <definedName name="Cant" localSheetId="0">#REF!</definedName>
    <definedName name="Cant" localSheetId="1">#REF!</definedName>
    <definedName name="Cant">#REF!</definedName>
    <definedName name="CANT1" localSheetId="2">#REF!</definedName>
    <definedName name="CANT1" localSheetId="0">#REF!</definedName>
    <definedName name="CANT1" localSheetId="1">#REF!</definedName>
    <definedName name="CANT1">#REF!</definedName>
    <definedName name="CANT3" localSheetId="2">#REF!</definedName>
    <definedName name="CANT3" localSheetId="0">#REF!</definedName>
    <definedName name="CANT3" localSheetId="1">#REF!</definedName>
    <definedName name="CANT3">#REF!</definedName>
    <definedName name="CANT6" localSheetId="2">#REF!</definedName>
    <definedName name="CANT6" localSheetId="0">#REF!</definedName>
    <definedName name="CANT6" localSheetId="1">#REF!</definedName>
    <definedName name="CANT6">#REF!</definedName>
    <definedName name="canta" localSheetId="2">#REF!</definedName>
    <definedName name="canta" localSheetId="0">#REF!</definedName>
    <definedName name="canta" localSheetId="1">#REF!</definedName>
    <definedName name="canta">#REF!</definedName>
    <definedName name="CANTIDADPRESUPUESTO" localSheetId="2">#REF!</definedName>
    <definedName name="CANTIDADPRESUPUESTO" localSheetId="0">#REF!</definedName>
    <definedName name="CANTIDADPRESUPUESTO" localSheetId="1">#REF!</definedName>
    <definedName name="CANTIDADPRESUPUESTO">#REF!</definedName>
    <definedName name="cantp" localSheetId="2">#REF!</definedName>
    <definedName name="cantp" localSheetId="0">#REF!</definedName>
    <definedName name="cantp" localSheetId="1">#REF!</definedName>
    <definedName name="cantp">#REF!</definedName>
    <definedName name="cantpre" localSheetId="2">#REF!</definedName>
    <definedName name="cantpre" localSheetId="0">#REF!</definedName>
    <definedName name="cantpre" localSheetId="1">#REF!</definedName>
    <definedName name="cantpre">#REF!</definedName>
    <definedName name="cantt" localSheetId="2">#REF!</definedName>
    <definedName name="cantt" localSheetId="0">#REF!</definedName>
    <definedName name="cantt" localSheetId="1">#REF!</definedName>
    <definedName name="cantt">#REF!</definedName>
    <definedName name="Capatazequipo">[5]OBRAMANO!$F$81</definedName>
    <definedName name="cargador" localSheetId="2">'[3]Listado Equipos a utilizar'!#REF!</definedName>
    <definedName name="cargador" localSheetId="0">'[3]Listado Equipos a utilizar'!#REF!</definedName>
    <definedName name="cargador" localSheetId="1">'[3]Listado Equipos a utilizar'!#REF!</definedName>
    <definedName name="cargador">'[3]Listado Equipos a utilizar'!#REF!</definedName>
    <definedName name="CARGADORB">[9]EQUIPOS!$D$13</definedName>
    <definedName name="Carpintero_1ra">[8]MO!$C$21</definedName>
    <definedName name="Carpintero_2da">[8]MO!$C$20</definedName>
    <definedName name="Casting_Bed" localSheetId="2">#REF!</definedName>
    <definedName name="Casting_Bed" localSheetId="0">#REF!</definedName>
    <definedName name="Casting_Bed" localSheetId="1">#REF!</definedName>
    <definedName name="Casting_Bed">#REF!</definedName>
    <definedName name="CAT214BFT">[5]EQUIPOS!$I$15</definedName>
    <definedName name="Cat950B">[5]EQUIPOS!$I$14</definedName>
    <definedName name="Cemento" localSheetId="2">#REF!</definedName>
    <definedName name="Cemento" localSheetId="0">#REF!</definedName>
    <definedName name="Cemento" localSheetId="1">#REF!</definedName>
    <definedName name="Cemento">#REF!</definedName>
    <definedName name="Cemento_Gris">[7]Materiales!$B$3</definedName>
    <definedName name="cementoblanco" localSheetId="2">[5]MATERIALES!#REF!</definedName>
    <definedName name="cementoblanco" localSheetId="0">[5]MATERIALES!#REF!</definedName>
    <definedName name="cementoblanco" localSheetId="1">[5]MATERIALES!#REF!</definedName>
    <definedName name="cementoblanco">[5]MATERIALES!#REF!</definedName>
    <definedName name="cementogris">[5]MATERIALES!$G$17</definedName>
    <definedName name="ceramcr33" localSheetId="2">[5]MATERIALES!#REF!</definedName>
    <definedName name="ceramcr33" localSheetId="0">[5]MATERIALES!#REF!</definedName>
    <definedName name="ceramcr33" localSheetId="1">[5]MATERIALES!#REF!</definedName>
    <definedName name="ceramcr33">[5]MATERIALES!#REF!</definedName>
    <definedName name="ceramcriolla" localSheetId="2">[5]MATERIALES!#REF!</definedName>
    <definedName name="ceramcriolla" localSheetId="0">[5]MATERIALES!#REF!</definedName>
    <definedName name="ceramcriolla" localSheetId="1">[5]MATERIALES!#REF!</definedName>
    <definedName name="ceramcriolla">[5]MATERIALES!#REF!</definedName>
    <definedName name="ceramicaitalia" localSheetId="2">[5]MATERIALES!#REF!</definedName>
    <definedName name="ceramicaitalia" localSheetId="0">[5]MATERIALES!#REF!</definedName>
    <definedName name="ceramicaitalia" localSheetId="1">[5]MATERIALES!#REF!</definedName>
    <definedName name="ceramicaitalia">[5]MATERIALES!#REF!</definedName>
    <definedName name="ceramicaitaliapared" localSheetId="2">[5]MATERIALES!#REF!</definedName>
    <definedName name="ceramicaitaliapared" localSheetId="0">[5]MATERIALES!#REF!</definedName>
    <definedName name="ceramicaitaliapared" localSheetId="1">[5]MATERIALES!#REF!</definedName>
    <definedName name="ceramicaitaliapared">[5]MATERIALES!#REF!</definedName>
    <definedName name="ceramicaitalipared" localSheetId="2">[5]MATERIALES!#REF!</definedName>
    <definedName name="ceramicaitalipared" localSheetId="0">[5]MATERIALES!#REF!</definedName>
    <definedName name="ceramicaitalipared" localSheetId="1">[5]MATERIALES!#REF!</definedName>
    <definedName name="ceramicaitalipared">[5]MATERIALES!#REF!</definedName>
    <definedName name="cfrontal">'[6]Resumen Precio Equipos'!$I$16</definedName>
    <definedName name="chazo" localSheetId="2">[5]OBRAMANO!#REF!</definedName>
    <definedName name="chazo" localSheetId="0">[5]OBRAMANO!#REF!</definedName>
    <definedName name="chazo" localSheetId="1">[5]OBRAMANO!#REF!</definedName>
    <definedName name="chazo">[5]OBRAMANO!#REF!</definedName>
    <definedName name="chilena" localSheetId="2">#REF!</definedName>
    <definedName name="chilena" localSheetId="0">#REF!</definedName>
    <definedName name="chilena" localSheetId="1">#REF!</definedName>
    <definedName name="chilena">#REF!</definedName>
    <definedName name="Chofercisterna">[5]OBRAMANO!$F$79</definedName>
    <definedName name="cisterna">'[3]Listado Equipos a utilizar'!$I$11</definedName>
    <definedName name="Clavos" localSheetId="2">#REF!</definedName>
    <definedName name="Clavos" localSheetId="0">#REF!</definedName>
    <definedName name="Clavos" localSheetId="1">#REF!</definedName>
    <definedName name="Clavos">#REF!</definedName>
    <definedName name="colorante" localSheetId="2">#REF!</definedName>
    <definedName name="colorante" localSheetId="0">#REF!</definedName>
    <definedName name="colorante" localSheetId="1">#REF!</definedName>
    <definedName name="colorante">#REF!</definedName>
    <definedName name="Compresores">[5]EQUIPOS!$I$28</definedName>
    <definedName name="control" localSheetId="2">#REF!</definedName>
    <definedName name="control" localSheetId="0">#REF!</definedName>
    <definedName name="control" localSheetId="1">#REF!</definedName>
    <definedName name="control">#REF!</definedName>
    <definedName name="cprestamo">[9]EQUIPOS!$D$27</definedName>
    <definedName name="CRONOGRAMA" localSheetId="2">#REF!</definedName>
    <definedName name="CRONOGRAMA" localSheetId="0">#REF!</definedName>
    <definedName name="CRONOGRAMA" localSheetId="1">#REF!</definedName>
    <definedName name="CRONOGRAMA">#REF!</definedName>
    <definedName name="Cuadro_Resumen" localSheetId="2">#REF!</definedName>
    <definedName name="Cuadro_Resumen" localSheetId="0">#REF!</definedName>
    <definedName name="Cuadro_Resumen" localSheetId="1">#REF!</definedName>
    <definedName name="Cuadro_Resumen">#REF!</definedName>
    <definedName name="Cubo_para_vaciado_de_Hormigón" localSheetId="2">#REF!</definedName>
    <definedName name="Cubo_para_vaciado_de_Hormigón" localSheetId="0">#REF!</definedName>
    <definedName name="Cubo_para_vaciado_de_Hormigón" localSheetId="1">#REF!</definedName>
    <definedName name="Cubo_para_vaciado_de_Hormigón">#REF!</definedName>
    <definedName name="cunetasi" localSheetId="2">#REF!</definedName>
    <definedName name="cunetasi" localSheetId="0">#REF!</definedName>
    <definedName name="cunetasi" localSheetId="1">#REF!</definedName>
    <definedName name="cunetasi">#REF!</definedName>
    <definedName name="cunetasii" localSheetId="2">#REF!</definedName>
    <definedName name="cunetasii" localSheetId="0">#REF!</definedName>
    <definedName name="cunetasii" localSheetId="1">#REF!</definedName>
    <definedName name="cunetasii">#REF!</definedName>
    <definedName name="cunetasiii" localSheetId="2">#REF!</definedName>
    <definedName name="cunetasiii" localSheetId="0">#REF!</definedName>
    <definedName name="cunetasiii" localSheetId="1">#REF!</definedName>
    <definedName name="cunetasiii">#REF!</definedName>
    <definedName name="cunetasiiii" localSheetId="2">#REF!</definedName>
    <definedName name="cunetasiiii" localSheetId="0">#REF!</definedName>
    <definedName name="cunetasiiii" localSheetId="1">#REF!</definedName>
    <definedName name="cunetasiiii">#REF!</definedName>
    <definedName name="Curado_y_Aditivo" localSheetId="2">#REF!</definedName>
    <definedName name="Curado_y_Aditivo" localSheetId="0">#REF!</definedName>
    <definedName name="Curado_y_Aditivo" localSheetId="1">#REF!</definedName>
    <definedName name="Curado_y_Aditivo">#REF!</definedName>
    <definedName name="cvi" localSheetId="2">#REF!</definedName>
    <definedName name="cvi" localSheetId="0">#REF!</definedName>
    <definedName name="cvi" localSheetId="1">#REF!</definedName>
    <definedName name="cvi">#REF!</definedName>
    <definedName name="cvii" localSheetId="2">#REF!</definedName>
    <definedName name="cvii" localSheetId="0">#REF!</definedName>
    <definedName name="cvii" localSheetId="1">#REF!</definedName>
    <definedName name="cvii">#REF!</definedName>
    <definedName name="cviii" localSheetId="2">#REF!</definedName>
    <definedName name="cviii" localSheetId="0">#REF!</definedName>
    <definedName name="cviii" localSheetId="1">#REF!</definedName>
    <definedName name="cviii">#REF!</definedName>
    <definedName name="cviiii" localSheetId="2">#REF!</definedName>
    <definedName name="cviiii" localSheetId="0">#REF!</definedName>
    <definedName name="cviiii" localSheetId="1">#REF!</definedName>
    <definedName name="cviiii">#REF!</definedName>
    <definedName name="d">'[2]Trabajos Generales'!$D$9</definedName>
    <definedName name="D7H">[5]EQUIPOS!$I$9</definedName>
    <definedName name="D8K">[5]EQUIPOS!$I$8</definedName>
    <definedName name="d8r" localSheetId="2">'[3]Listado Equipos a utilizar'!#REF!</definedName>
    <definedName name="d8r" localSheetId="0">'[3]Listado Equipos a utilizar'!#REF!</definedName>
    <definedName name="d8r" localSheetId="1">'[3]Listado Equipos a utilizar'!#REF!</definedName>
    <definedName name="d8r">'[3]Listado Equipos a utilizar'!#REF!</definedName>
    <definedName name="D8T">'[6]Resumen Precio Equipos'!$I$13</definedName>
    <definedName name="DD" localSheetId="2">#REF!</definedName>
    <definedName name="DD" localSheetId="0">#REF!</definedName>
    <definedName name="DD" localSheetId="1">#REF!</definedName>
    <definedName name="DD">#REF!</definedName>
    <definedName name="DEDE" localSheetId="2" hidden="1">#REF!</definedName>
    <definedName name="DEDE" localSheetId="0" hidden="1">#REF!</definedName>
    <definedName name="DEDE" localSheetId="1" hidden="1">#REF!</definedName>
    <definedName name="DEDE" hidden="1">#REF!</definedName>
    <definedName name="DEDE2" localSheetId="2" hidden="1">#REF!</definedName>
    <definedName name="DEDE2" localSheetId="0" hidden="1">#REF!</definedName>
    <definedName name="DEDE2" localSheetId="1" hidden="1">#REF!</definedName>
    <definedName name="DEDE2" hidden="1">#REF!</definedName>
    <definedName name="DEDE3" localSheetId="2" hidden="1">#REF!</definedName>
    <definedName name="DEDE3" localSheetId="0" hidden="1">#REF!</definedName>
    <definedName name="DEDE3" localSheetId="1" hidden="1">#REF!</definedName>
    <definedName name="DEDE3" hidden="1">#REF!</definedName>
    <definedName name="DEDE4" localSheetId="2">#REF!</definedName>
    <definedName name="DEDE4" localSheetId="0">#REF!</definedName>
    <definedName name="DEDE4" localSheetId="1">#REF!</definedName>
    <definedName name="DEDE4">#REF!</definedName>
    <definedName name="DEDE5" localSheetId="2" hidden="1">#REF!</definedName>
    <definedName name="DEDE5" localSheetId="0" hidden="1">#REF!</definedName>
    <definedName name="DEDE5" localSheetId="1" hidden="1">#REF!</definedName>
    <definedName name="DEDE5" hidden="1">#REF!</definedName>
    <definedName name="DEDE6" localSheetId="2" hidden="1">#REF!</definedName>
    <definedName name="DEDE6" localSheetId="0" hidden="1">#REF!</definedName>
    <definedName name="DEDE6" localSheetId="1" hidden="1">#REF!</definedName>
    <definedName name="DEDE6" hidden="1">#REF!</definedName>
    <definedName name="DEDE7" localSheetId="2" hidden="1">#REF!</definedName>
    <definedName name="DEDE7" localSheetId="0" hidden="1">#REF!</definedName>
    <definedName name="DEDE7" localSheetId="1" hidden="1">#REF!</definedName>
    <definedName name="DEDE7" hidden="1">#REF!</definedName>
    <definedName name="DEDE8" localSheetId="2">#REF!</definedName>
    <definedName name="DEDE8" localSheetId="0">#REF!</definedName>
    <definedName name="DEDE8" localSheetId="1">#REF!</definedName>
    <definedName name="DEDE8">#REF!</definedName>
    <definedName name="deducciones" localSheetId="2">#REF!</definedName>
    <definedName name="deducciones" localSheetId="0">#REF!</definedName>
    <definedName name="deducciones" localSheetId="1">#REF!</definedName>
    <definedName name="deducciones">#REF!</definedName>
    <definedName name="DESCRIPCION" localSheetId="2">#REF!</definedName>
    <definedName name="DESCRIPCION" localSheetId="0">#REF!</definedName>
    <definedName name="DESCRIPCION" localSheetId="1">#REF!</definedName>
    <definedName name="DESCRIPCION">#REF!</definedName>
    <definedName name="desi" localSheetId="2">#REF!</definedName>
    <definedName name="desi" localSheetId="0">#REF!</definedName>
    <definedName name="desi" localSheetId="1">#REF!</definedName>
    <definedName name="desi">#REF!</definedName>
    <definedName name="desii" localSheetId="2">#REF!</definedName>
    <definedName name="desii" localSheetId="0">#REF!</definedName>
    <definedName name="desii" localSheetId="1">#REF!</definedName>
    <definedName name="desii">#REF!</definedName>
    <definedName name="desiii" localSheetId="2">#REF!</definedName>
    <definedName name="desiii" localSheetId="0">#REF!</definedName>
    <definedName name="desiii" localSheetId="1">#REF!</definedName>
    <definedName name="desiii">#REF!</definedName>
    <definedName name="desiiii" localSheetId="2">#REF!</definedName>
    <definedName name="desiiii" localSheetId="0">#REF!</definedName>
    <definedName name="desiiii" localSheetId="1">#REF!</definedName>
    <definedName name="desiiii">#REF!</definedName>
    <definedName name="desvi" localSheetId="2">#REF!</definedName>
    <definedName name="desvi" localSheetId="0">#REF!</definedName>
    <definedName name="desvi" localSheetId="1">#REF!</definedName>
    <definedName name="desvi">#REF!</definedName>
    <definedName name="desvii" localSheetId="2">#REF!</definedName>
    <definedName name="desvii" localSheetId="0">#REF!</definedName>
    <definedName name="desvii" localSheetId="1">#REF!</definedName>
    <definedName name="desvii">#REF!</definedName>
    <definedName name="desviii" localSheetId="2">#REF!</definedName>
    <definedName name="desviii" localSheetId="0">#REF!</definedName>
    <definedName name="desviii" localSheetId="1">#REF!</definedName>
    <definedName name="desviii">#REF!</definedName>
    <definedName name="desviiii" localSheetId="2">#REF!</definedName>
    <definedName name="desviiii" localSheetId="0">#REF!</definedName>
    <definedName name="desviiii" localSheetId="1">#REF!</definedName>
    <definedName name="desviiii">#REF!</definedName>
    <definedName name="distribuidor">'[3]Listado Equipos a utilizar'!$I$12</definedName>
    <definedName name="drenajei" localSheetId="2">#REF!</definedName>
    <definedName name="drenajei" localSheetId="0">#REF!</definedName>
    <definedName name="drenajei" localSheetId="1">#REF!</definedName>
    <definedName name="drenajei">#REF!</definedName>
    <definedName name="drenajeii" localSheetId="2">#REF!</definedName>
    <definedName name="drenajeii" localSheetId="0">#REF!</definedName>
    <definedName name="drenajeii" localSheetId="1">#REF!</definedName>
    <definedName name="drenajeii">#REF!</definedName>
    <definedName name="drenajeiii" localSheetId="2">#REF!</definedName>
    <definedName name="drenajeiii" localSheetId="0">#REF!</definedName>
    <definedName name="drenajeiii" localSheetId="1">#REF!</definedName>
    <definedName name="drenajeiii">#REF!</definedName>
    <definedName name="drenajeiiii" localSheetId="2">#REF!</definedName>
    <definedName name="drenajeiiii" localSheetId="0">#REF!</definedName>
    <definedName name="drenajeiiii" localSheetId="1">#REF!</definedName>
    <definedName name="drenajeiiii">#REF!</definedName>
    <definedName name="drenajeiiiii" localSheetId="2">#REF!</definedName>
    <definedName name="drenajeiiiii" localSheetId="0">#REF!</definedName>
    <definedName name="drenajeiiiii" localSheetId="1">#REF!</definedName>
    <definedName name="drenajeiiiii">#REF!</definedName>
    <definedName name="drenajeiiiiii" localSheetId="2">#REF!</definedName>
    <definedName name="drenajeiiiiii" localSheetId="0">#REF!</definedName>
    <definedName name="drenajeiiiiii" localSheetId="1">#REF!</definedName>
    <definedName name="drenajeiiiiii">#REF!</definedName>
    <definedName name="drenajeiiiiiii" localSheetId="2">#REF!</definedName>
    <definedName name="drenajeiiiiiii" localSheetId="0">#REF!</definedName>
    <definedName name="drenajeiiiiiii" localSheetId="1">#REF!</definedName>
    <definedName name="drenajeiiiiiii">#REF!</definedName>
    <definedName name="dtecnica">'[6]Resumen Precio Equipos'!$C$27</definedName>
    <definedName name="dulce" localSheetId="2">#REF!</definedName>
    <definedName name="dulce" localSheetId="0">#REF!</definedName>
    <definedName name="dulce" localSheetId="1">#REF!</definedName>
    <definedName name="dulce">#REF!</definedName>
    <definedName name="DYNACA25">[5]EQUIPOS!$I$13</definedName>
    <definedName name="e214bft" localSheetId="2">'[3]Listado Equipos a utilizar'!#REF!</definedName>
    <definedName name="e214bft" localSheetId="0">'[3]Listado Equipos a utilizar'!#REF!</definedName>
    <definedName name="e214bft" localSheetId="1">'[3]Listado Equipos a utilizar'!#REF!</definedName>
    <definedName name="e214bft">'[3]Listado Equipos a utilizar'!#REF!</definedName>
    <definedName name="e320b" localSheetId="2">'[3]Listado Equipos a utilizar'!#REF!</definedName>
    <definedName name="e320b" localSheetId="0">'[3]Listado Equipos a utilizar'!#REF!</definedName>
    <definedName name="e320b" localSheetId="1">'[3]Listado Equipos a utilizar'!#REF!</definedName>
    <definedName name="e320b">'[3]Listado Equipos a utilizar'!#REF!</definedName>
    <definedName name="Empalme_de_Pilotes" localSheetId="2">#REF!</definedName>
    <definedName name="Empalme_de_Pilotes" localSheetId="0">#REF!</definedName>
    <definedName name="Empalme_de_Pilotes" localSheetId="1">#REF!</definedName>
    <definedName name="Empalme_de_Pilotes">#REF!</definedName>
    <definedName name="Encache">[5]OBRAMANO!$F$43</definedName>
    <definedName name="encai" localSheetId="2">#REF!</definedName>
    <definedName name="encai" localSheetId="0">#REF!</definedName>
    <definedName name="encai" localSheetId="1">#REF!</definedName>
    <definedName name="encai">#REF!</definedName>
    <definedName name="encaii" localSheetId="2">#REF!</definedName>
    <definedName name="encaii" localSheetId="0">#REF!</definedName>
    <definedName name="encaii" localSheetId="1">#REF!</definedName>
    <definedName name="encaii">#REF!</definedName>
    <definedName name="encaiii" localSheetId="2">#REF!</definedName>
    <definedName name="encaiii" localSheetId="0">#REF!</definedName>
    <definedName name="encaiii" localSheetId="1">#REF!</definedName>
    <definedName name="encaiii">#REF!</definedName>
    <definedName name="encaiiii" localSheetId="2">#REF!</definedName>
    <definedName name="encaiiii" localSheetId="0">#REF!</definedName>
    <definedName name="encaiiii" localSheetId="1">#REF!</definedName>
    <definedName name="encaiiii">#REF!</definedName>
    <definedName name="eqacero" localSheetId="2">'[3]Listado Equipos a utilizar'!#REF!</definedName>
    <definedName name="eqacero" localSheetId="0">'[3]Listado Equipos a utilizar'!#REF!</definedName>
    <definedName name="eqacero" localSheetId="1">'[3]Listado Equipos a utilizar'!#REF!</definedName>
    <definedName name="eqacero">'[3]Listado Equipos a utilizar'!#REF!</definedName>
    <definedName name="escari" localSheetId="2">#REF!</definedName>
    <definedName name="escari" localSheetId="0">#REF!</definedName>
    <definedName name="escari" localSheetId="1">#REF!</definedName>
    <definedName name="escari">#REF!</definedName>
    <definedName name="escarii" localSheetId="2">#REF!</definedName>
    <definedName name="escarii" localSheetId="0">#REF!</definedName>
    <definedName name="escarii" localSheetId="1">#REF!</definedName>
    <definedName name="escarii">#REF!</definedName>
    <definedName name="escariii" localSheetId="2">#REF!</definedName>
    <definedName name="escariii" localSheetId="0">#REF!</definedName>
    <definedName name="escariii" localSheetId="1">#REF!</definedName>
    <definedName name="escariii">#REF!</definedName>
    <definedName name="escariiii" localSheetId="2">#REF!</definedName>
    <definedName name="escariiii" localSheetId="0">#REF!</definedName>
    <definedName name="escariiii" localSheetId="1">#REF!</definedName>
    <definedName name="escariiii">#REF!</definedName>
    <definedName name="escobillones" localSheetId="2">'[3]Listado Equipos a utilizar'!#REF!</definedName>
    <definedName name="escobillones" localSheetId="0">'[3]Listado Equipos a utilizar'!#REF!</definedName>
    <definedName name="escobillones" localSheetId="1">'[3]Listado Equipos a utilizar'!#REF!</definedName>
    <definedName name="escobillones">'[3]Listado Equipos a utilizar'!#REF!</definedName>
    <definedName name="Eslingas" localSheetId="2">#REF!</definedName>
    <definedName name="Eslingas" localSheetId="0">#REF!</definedName>
    <definedName name="Eslingas" localSheetId="1">#REF!</definedName>
    <definedName name="Eslingas">#REF!</definedName>
    <definedName name="ex320b" localSheetId="2">'[3]Listado Equipos a utilizar'!#REF!</definedName>
    <definedName name="ex320b" localSheetId="0">'[3]Listado Equipos a utilizar'!#REF!</definedName>
    <definedName name="ex320b" localSheetId="1">'[3]Listado Equipos a utilizar'!#REF!</definedName>
    <definedName name="ex320b">'[3]Listado Equipos a utilizar'!#REF!</definedName>
    <definedName name="EXC_NO_CLASIF" localSheetId="2">#REF!</definedName>
    <definedName name="EXC_NO_CLASIF" localSheetId="0">#REF!</definedName>
    <definedName name="EXC_NO_CLASIF" localSheetId="1">#REF!</definedName>
    <definedName name="EXC_NO_CLASIF">#REF!</definedName>
    <definedName name="excavadora" localSheetId="2">'[3]Listado Equipos a utilizar'!#REF!</definedName>
    <definedName name="excavadora" localSheetId="0">'[3]Listado Equipos a utilizar'!#REF!</definedName>
    <definedName name="excavadora" localSheetId="1">'[3]Listado Equipos a utilizar'!#REF!</definedName>
    <definedName name="excavadora">'[3]Listado Equipos a utilizar'!#REF!</definedName>
    <definedName name="excavadora235">[5]EQUIPOS!$I$16</definedName>
    <definedName name="exesi" localSheetId="2">#REF!</definedName>
    <definedName name="exesi" localSheetId="0">#REF!</definedName>
    <definedName name="exesi" localSheetId="1">#REF!</definedName>
    <definedName name="exesi">#REF!</definedName>
    <definedName name="exesii" localSheetId="2">#REF!</definedName>
    <definedName name="exesii" localSheetId="0">#REF!</definedName>
    <definedName name="exesii" localSheetId="1">#REF!</definedName>
    <definedName name="exesii">#REF!</definedName>
    <definedName name="exesiii" localSheetId="2">#REF!</definedName>
    <definedName name="exesiii" localSheetId="0">#REF!</definedName>
    <definedName name="exesiii" localSheetId="1">#REF!</definedName>
    <definedName name="exesiii">#REF!</definedName>
    <definedName name="exesiiii" localSheetId="2">#REF!</definedName>
    <definedName name="exesiiii" localSheetId="0">#REF!</definedName>
    <definedName name="exesiiii" localSheetId="1">#REF!</definedName>
    <definedName name="exesiiii">#REF!</definedName>
    <definedName name="FACT" localSheetId="2">#REF!</definedName>
    <definedName name="FACT" localSheetId="0">#REF!</definedName>
    <definedName name="FACT" localSheetId="1">#REF!</definedName>
    <definedName name="FACT">#REF!</definedName>
    <definedName name="FECHA" localSheetId="2">#REF!</definedName>
    <definedName name="FECHA" localSheetId="0">#REF!</definedName>
    <definedName name="FECHA" localSheetId="1">#REF!</definedName>
    <definedName name="FECHA">#REF!</definedName>
    <definedName name="FF" localSheetId="2" hidden="1">#REF!</definedName>
    <definedName name="FF" localSheetId="0" hidden="1">#REF!</definedName>
    <definedName name="FF" localSheetId="1" hidden="1">#REF!</definedName>
    <definedName name="FF" hidden="1">#REF!</definedName>
    <definedName name="gasolina" localSheetId="2">#REF!</definedName>
    <definedName name="gasolina" localSheetId="0">#REF!</definedName>
    <definedName name="gasolina" localSheetId="1">#REF!</definedName>
    <definedName name="gasolina">#REF!</definedName>
    <definedName name="GASTOSGENERALES" localSheetId="2">#REF!</definedName>
    <definedName name="GASTOSGENERALES" localSheetId="0">#REF!</definedName>
    <definedName name="GASTOSGENERALES" localSheetId="1">#REF!</definedName>
    <definedName name="GASTOSGENERALES">#REF!</definedName>
    <definedName name="GASTOSGENERALESA" localSheetId="2">#REF!</definedName>
    <definedName name="GASTOSGENERALESA" localSheetId="0">#REF!</definedName>
    <definedName name="GASTOSGENERALESA" localSheetId="1">#REF!</definedName>
    <definedName name="GASTOSGENERALESA">#REF!</definedName>
    <definedName name="gavi" localSheetId="2">#REF!</definedName>
    <definedName name="gavi" localSheetId="0">#REF!</definedName>
    <definedName name="gavi" localSheetId="1">#REF!</definedName>
    <definedName name="gavi">#REF!</definedName>
    <definedName name="gavii" localSheetId="2">#REF!</definedName>
    <definedName name="gavii" localSheetId="0">#REF!</definedName>
    <definedName name="gavii" localSheetId="1">#REF!</definedName>
    <definedName name="gavii">#REF!</definedName>
    <definedName name="gaviii" localSheetId="2">#REF!</definedName>
    <definedName name="gaviii" localSheetId="0">#REF!</definedName>
    <definedName name="gaviii" localSheetId="1">#REF!</definedName>
    <definedName name="gaviii">#REF!</definedName>
    <definedName name="gaviiii" localSheetId="2">#REF!</definedName>
    <definedName name="gaviiii" localSheetId="0">#REF!</definedName>
    <definedName name="gaviiii" localSheetId="1">#REF!</definedName>
    <definedName name="gaviiii">#REF!</definedName>
    <definedName name="Gaviones">[5]MATERIALES!$G$32</definedName>
    <definedName name="GFGFF" localSheetId="2" hidden="1">#REF!</definedName>
    <definedName name="GFGFF" localSheetId="0" hidden="1">#REF!</definedName>
    <definedName name="GFGFF" localSheetId="1" hidden="1">#REF!</definedName>
    <definedName name="GFGFF" hidden="1">#REF!</definedName>
    <definedName name="GFSG" localSheetId="2" hidden="1">#REF!</definedName>
    <definedName name="GFSG" localSheetId="0" hidden="1">#REF!</definedName>
    <definedName name="GFSG" localSheetId="1" hidden="1">#REF!</definedName>
    <definedName name="GFSG" hidden="1">#REF!</definedName>
    <definedName name="GRADER12G">[5]EQUIPOS!$I$11</definedName>
    <definedName name="graderm" localSheetId="2">'[3]Listado Equipos a utilizar'!#REF!</definedName>
    <definedName name="graderm" localSheetId="0">'[3]Listado Equipos a utilizar'!#REF!</definedName>
    <definedName name="graderm" localSheetId="1">'[3]Listado Equipos a utilizar'!#REF!</definedName>
    <definedName name="graderm">'[3]Listado Equipos a utilizar'!#REF!</definedName>
    <definedName name="Grúa_Manitowoc_2900" localSheetId="2">#REF!</definedName>
    <definedName name="Grúa_Manitowoc_2900" localSheetId="0">#REF!</definedName>
    <definedName name="Grúa_Manitowoc_2900" localSheetId="1">#REF!</definedName>
    <definedName name="Grúa_Manitowoc_2900">#REF!</definedName>
    <definedName name="hai" localSheetId="2">#REF!</definedName>
    <definedName name="hai" localSheetId="0">#REF!</definedName>
    <definedName name="hai" localSheetId="1">#REF!</definedName>
    <definedName name="hai">#REF!</definedName>
    <definedName name="haii" localSheetId="2">#REF!</definedName>
    <definedName name="haii" localSheetId="0">#REF!</definedName>
    <definedName name="haii" localSheetId="1">#REF!</definedName>
    <definedName name="haii">#REF!</definedName>
    <definedName name="haiii" localSheetId="2">#REF!</definedName>
    <definedName name="haiii" localSheetId="0">#REF!</definedName>
    <definedName name="haiii" localSheetId="1">#REF!</definedName>
    <definedName name="haiii">#REF!</definedName>
    <definedName name="haiiii" localSheetId="2">#REF!</definedName>
    <definedName name="haiiii" localSheetId="0">#REF!</definedName>
    <definedName name="haiiii" localSheetId="1">#REF!</definedName>
    <definedName name="haiiii">#REF!</definedName>
    <definedName name="hbi" localSheetId="2">#REF!</definedName>
    <definedName name="hbi" localSheetId="0">#REF!</definedName>
    <definedName name="hbi" localSheetId="1">#REF!</definedName>
    <definedName name="hbi">#REF!</definedName>
    <definedName name="hbii" localSheetId="2">#REF!</definedName>
    <definedName name="hbii" localSheetId="0">#REF!</definedName>
    <definedName name="hbii" localSheetId="1">#REF!</definedName>
    <definedName name="hbii">#REF!</definedName>
    <definedName name="hbiii" localSheetId="2">#REF!</definedName>
    <definedName name="hbiii" localSheetId="0">#REF!</definedName>
    <definedName name="hbiii" localSheetId="1">#REF!</definedName>
    <definedName name="hbiii">#REF!</definedName>
    <definedName name="hbiiii" localSheetId="2">#REF!</definedName>
    <definedName name="hbiiii" localSheetId="0">#REF!</definedName>
    <definedName name="hbiiii" localSheetId="1">#REF!</definedName>
    <definedName name="hbiiii">#REF!</definedName>
    <definedName name="hci" localSheetId="2">#REF!</definedName>
    <definedName name="hci" localSheetId="0">#REF!</definedName>
    <definedName name="hci" localSheetId="1">#REF!</definedName>
    <definedName name="hci">#REF!</definedName>
    <definedName name="hcii" localSheetId="2">#REF!</definedName>
    <definedName name="hcii" localSheetId="0">#REF!</definedName>
    <definedName name="hcii" localSheetId="1">#REF!</definedName>
    <definedName name="hcii">#REF!</definedName>
    <definedName name="hciii" localSheetId="2">#REF!</definedName>
    <definedName name="hciii" localSheetId="0">#REF!</definedName>
    <definedName name="hciii" localSheetId="1">#REF!</definedName>
    <definedName name="hciii">#REF!</definedName>
    <definedName name="hciiii" localSheetId="2">#REF!</definedName>
    <definedName name="hciiii" localSheetId="0">#REF!</definedName>
    <definedName name="hciiii" localSheetId="1">#REF!</definedName>
    <definedName name="hciiii">#REF!</definedName>
    <definedName name="hcpi" localSheetId="2">#REF!</definedName>
    <definedName name="hcpi" localSheetId="0">#REF!</definedName>
    <definedName name="hcpi" localSheetId="1">#REF!</definedName>
    <definedName name="hcpi">#REF!</definedName>
    <definedName name="hcpii" localSheetId="2">#REF!</definedName>
    <definedName name="hcpii" localSheetId="0">#REF!</definedName>
    <definedName name="hcpii" localSheetId="1">#REF!</definedName>
    <definedName name="hcpii">#REF!</definedName>
    <definedName name="hcpiii" localSheetId="2">#REF!</definedName>
    <definedName name="hcpiii" localSheetId="0">#REF!</definedName>
    <definedName name="hcpiii" localSheetId="1">#REF!</definedName>
    <definedName name="hcpiii">#REF!</definedName>
    <definedName name="hcpiiii" localSheetId="2">#REF!</definedName>
    <definedName name="hcpiiii" localSheetId="0">#REF!</definedName>
    <definedName name="hcpiiii" localSheetId="1">#REF!</definedName>
    <definedName name="hcpiiii">#REF!</definedName>
    <definedName name="hilo" localSheetId="2">#REF!</definedName>
    <definedName name="hilo" localSheetId="0">#REF!</definedName>
    <definedName name="hilo" localSheetId="1">#REF!</definedName>
    <definedName name="hilo">#REF!</definedName>
    <definedName name="HINCA" localSheetId="2">#REF!</definedName>
    <definedName name="HINCA" localSheetId="0">#REF!</definedName>
    <definedName name="HINCA" localSheetId="1">#REF!</definedName>
    <definedName name="HINCA">#REF!</definedName>
    <definedName name="Hinca_de_Pilotes" localSheetId="2">#REF!</definedName>
    <definedName name="Hinca_de_Pilotes" localSheetId="0">#REF!</definedName>
    <definedName name="Hinca_de_Pilotes" localSheetId="1">#REF!</definedName>
    <definedName name="Hinca_de_Pilotes">#REF!</definedName>
    <definedName name="HINCADEPILOTES" localSheetId="2">#REF!</definedName>
    <definedName name="HINCADEPILOTES" localSheetId="0">#REF!</definedName>
    <definedName name="HINCADEPILOTES" localSheetId="1">#REF!</definedName>
    <definedName name="HINCADEPILOTES">#REF!</definedName>
    <definedName name="HORACIO" localSheetId="2">#REF!</definedName>
    <definedName name="HORACIO" localSheetId="0">#REF!</definedName>
    <definedName name="HORACIO" localSheetId="1">#REF!</definedName>
    <definedName name="HORACIO">#REF!</definedName>
    <definedName name="hormigon140" localSheetId="2">#REF!</definedName>
    <definedName name="hormigon140" localSheetId="0">#REF!</definedName>
    <definedName name="hormigon140" localSheetId="1">#REF!</definedName>
    <definedName name="hormigon140">#REF!</definedName>
    <definedName name="hormigon210" localSheetId="2">#REF!</definedName>
    <definedName name="hormigon210" localSheetId="0">#REF!</definedName>
    <definedName name="hormigon210" localSheetId="1">#REF!</definedName>
    <definedName name="hormigon210">#REF!</definedName>
    <definedName name="hormigon240" localSheetId="2">#REF!</definedName>
    <definedName name="hormigon240" localSheetId="0">#REF!</definedName>
    <definedName name="hormigon240" localSheetId="1">#REF!</definedName>
    <definedName name="hormigon240">#REF!</definedName>
    <definedName name="Hormigon240i" localSheetId="2">[5]MATERIALES!#REF!</definedName>
    <definedName name="Hormigon240i" localSheetId="0">[5]MATERIALES!#REF!</definedName>
    <definedName name="Hormigon240i" localSheetId="1">[5]MATERIALES!#REF!</definedName>
    <definedName name="Hormigon240i">[5]MATERIALES!#REF!</definedName>
    <definedName name="hormigon280" localSheetId="2">#REF!</definedName>
    <definedName name="hormigon280" localSheetId="0">#REF!</definedName>
    <definedName name="hormigon280" localSheetId="1">#REF!</definedName>
    <definedName name="hormigon280">#REF!</definedName>
    <definedName name="HORMIGON350" localSheetId="2">#REF!</definedName>
    <definedName name="HORMIGON350" localSheetId="0">#REF!</definedName>
    <definedName name="HORMIGON350" localSheetId="1">#REF!</definedName>
    <definedName name="HORMIGON350">#REF!</definedName>
    <definedName name="HORMIGONARMADOALETAS" localSheetId="2">#REF!</definedName>
    <definedName name="HORMIGONARMADOALETAS" localSheetId="0">#REF!</definedName>
    <definedName name="HORMIGONARMADOALETAS" localSheetId="1">#REF!</definedName>
    <definedName name="HORMIGONARMADOALETAS">#REF!</definedName>
    <definedName name="HORMIGONARMADOESTRIBOS" localSheetId="2">#REF!</definedName>
    <definedName name="HORMIGONARMADOESTRIBOS" localSheetId="0">#REF!</definedName>
    <definedName name="HORMIGONARMADOESTRIBOS" localSheetId="1">#REF!</definedName>
    <definedName name="HORMIGONARMADOESTRIBOS">#REF!</definedName>
    <definedName name="HORMIGONARMADOGUARDARRUEDASYDEFENSASLATERALES" localSheetId="2">#REF!</definedName>
    <definedName name="HORMIGONARMADOGUARDARRUEDASYDEFENSASLATERALES" localSheetId="0">#REF!</definedName>
    <definedName name="HORMIGONARMADOGUARDARRUEDASYDEFENSASLATERALES" localSheetId="1">#REF!</definedName>
    <definedName name="HORMIGONARMADOGUARDARRUEDASYDEFENSASLATERALES">#REF!</definedName>
    <definedName name="HORMIGONARMADOLOSADEAPROCHE" localSheetId="2">#REF!</definedName>
    <definedName name="HORMIGONARMADOLOSADEAPROCHE" localSheetId="0">#REF!</definedName>
    <definedName name="HORMIGONARMADOLOSADEAPROCHE" localSheetId="1">#REF!</definedName>
    <definedName name="HORMIGONARMADOLOSADEAPROCHE">#REF!</definedName>
    <definedName name="HORMIGONARMADOLOSADETABLERO" localSheetId="2">#REF!</definedName>
    <definedName name="HORMIGONARMADOLOSADETABLERO" localSheetId="0">#REF!</definedName>
    <definedName name="HORMIGONARMADOLOSADETABLERO" localSheetId="1">#REF!</definedName>
    <definedName name="HORMIGONARMADOLOSADETABLERO">#REF!</definedName>
    <definedName name="HORMIGONARMADOVIGUETAS" localSheetId="2">#REF!</definedName>
    <definedName name="HORMIGONARMADOVIGUETAS" localSheetId="0">#REF!</definedName>
    <definedName name="HORMIGONARMADOVIGUETAS" localSheetId="1">#REF!</definedName>
    <definedName name="HORMIGONARMADOVIGUETAS">#REF!</definedName>
    <definedName name="hormigonproteccionpilas" localSheetId="2">#REF!</definedName>
    <definedName name="hormigonproteccionpilas" localSheetId="0">#REF!</definedName>
    <definedName name="hormigonproteccionpilas" localSheetId="1">#REF!</definedName>
    <definedName name="hormigonproteccionpilas">#REF!</definedName>
    <definedName name="HORMIGONSIMPLE" localSheetId="2">#REF!</definedName>
    <definedName name="HORMIGONSIMPLE" localSheetId="0">#REF!</definedName>
    <definedName name="HORMIGONSIMPLE" localSheetId="1">#REF!</definedName>
    <definedName name="HORMIGONSIMPLE">#REF!</definedName>
    <definedName name="HORMIGONVIGASPOSTENSADAS" localSheetId="2">#REF!</definedName>
    <definedName name="HORMIGONVIGASPOSTENSADAS" localSheetId="0">#REF!</definedName>
    <definedName name="HORMIGONVIGASPOSTENSADAS" localSheetId="1">#REF!</definedName>
    <definedName name="HORMIGONVIGASPOSTENSADAS">#REF!</definedName>
    <definedName name="IMPRIMACION">#N/A</definedName>
    <definedName name="INGENIERIA">#N/A</definedName>
    <definedName name="ingi" localSheetId="2">#REF!</definedName>
    <definedName name="ingi" localSheetId="0">#REF!</definedName>
    <definedName name="ingi" localSheetId="1">#REF!</definedName>
    <definedName name="ingi">#REF!</definedName>
    <definedName name="ingii" localSheetId="2">#REF!</definedName>
    <definedName name="ingii" localSheetId="0">#REF!</definedName>
    <definedName name="ingii" localSheetId="1">#REF!</definedName>
    <definedName name="ingii">#REF!</definedName>
    <definedName name="ingiii" localSheetId="2">#REF!</definedName>
    <definedName name="ingiii" localSheetId="0">#REF!</definedName>
    <definedName name="ingiii" localSheetId="1">#REF!</definedName>
    <definedName name="ingiii">#REF!</definedName>
    <definedName name="ingiiii" localSheetId="2">#REF!</definedName>
    <definedName name="ingiiii" localSheetId="0">#REF!</definedName>
    <definedName name="ingiiii" localSheetId="1">#REF!</definedName>
    <definedName name="ingiiii">#REF!</definedName>
    <definedName name="itabo" localSheetId="2">#REF!</definedName>
    <definedName name="itabo" localSheetId="0">#REF!</definedName>
    <definedName name="itabo" localSheetId="1">#REF!</definedName>
    <definedName name="itabo">#REF!</definedName>
    <definedName name="Izado_de_Tabletas" localSheetId="2">#REF!</definedName>
    <definedName name="Izado_de_Tabletas" localSheetId="0">#REF!</definedName>
    <definedName name="Izado_de_Tabletas" localSheetId="1">#REF!</definedName>
    <definedName name="Izado_de_Tabletas">#REF!</definedName>
    <definedName name="IZAJE" localSheetId="2">#REF!</definedName>
    <definedName name="IZAJE" localSheetId="0">#REF!</definedName>
    <definedName name="IZAJE" localSheetId="1">#REF!</definedName>
    <definedName name="IZAJE">#REF!</definedName>
    <definedName name="Izaje_de_Vigas_Postensadas" localSheetId="2">#REF!</definedName>
    <definedName name="Izaje_de_Vigas_Postensadas" localSheetId="0">#REF!</definedName>
    <definedName name="Izaje_de_Vigas_Postensadas" localSheetId="1">#REF!</definedName>
    <definedName name="Izaje_de_Vigas_Postensadas">#REF!</definedName>
    <definedName name="jminimo" localSheetId="2">#REF!</definedName>
    <definedName name="jminimo" localSheetId="0">#REF!</definedName>
    <definedName name="jminimo" localSheetId="1">#REF!</definedName>
    <definedName name="jminimo">#REF!</definedName>
    <definedName name="kerosene" localSheetId="2">#REF!</definedName>
    <definedName name="kerosene" localSheetId="0">#REF!</definedName>
    <definedName name="kerosene" localSheetId="1">#REF!</definedName>
    <definedName name="kerosene">#REF!</definedName>
    <definedName name="Kilometro">[5]EQUIPOS!$I$25</definedName>
    <definedName name="komatsu" localSheetId="2">'[3]Listado Equipos a utilizar'!#REF!</definedName>
    <definedName name="komatsu" localSheetId="0">'[3]Listado Equipos a utilizar'!#REF!</definedName>
    <definedName name="komatsu" localSheetId="1">'[3]Listado Equipos a utilizar'!#REF!</definedName>
    <definedName name="komatsu">'[3]Listado Equipos a utilizar'!#REF!</definedName>
    <definedName name="Ligado_y_vaciado" localSheetId="2">#REF!</definedName>
    <definedName name="Ligado_y_vaciado" localSheetId="0">#REF!</definedName>
    <definedName name="Ligado_y_vaciado" localSheetId="1">#REF!</definedName>
    <definedName name="Ligado_y_vaciado">#REF!</definedName>
    <definedName name="ligadohormigon" localSheetId="2">[5]OBRAMANO!#REF!</definedName>
    <definedName name="ligadohormigon" localSheetId="0">[5]OBRAMANO!#REF!</definedName>
    <definedName name="ligadohormigon" localSheetId="1">[5]OBRAMANO!#REF!</definedName>
    <definedName name="ligadohormigon">[5]OBRAMANO!#REF!</definedName>
    <definedName name="ligadora" localSheetId="2">'[3]Listado Equipos a utilizar'!#REF!</definedName>
    <definedName name="ligadora" localSheetId="0">'[3]Listado Equipos a utilizar'!#REF!</definedName>
    <definedName name="ligadora" localSheetId="1">'[3]Listado Equipos a utilizar'!#REF!</definedName>
    <definedName name="ligadora">'[3]Listado Equipos a utilizar'!#REF!</definedName>
    <definedName name="Ligadora_de_1_funda" localSheetId="2">#REF!</definedName>
    <definedName name="Ligadora_de_1_funda" localSheetId="0">#REF!</definedName>
    <definedName name="Ligadora_de_1_funda" localSheetId="1">#REF!</definedName>
    <definedName name="Ligadora_de_1_funda">#REF!</definedName>
    <definedName name="Ligadora_de_2_funda" localSheetId="2">#REF!</definedName>
    <definedName name="Ligadora_de_2_funda" localSheetId="0">#REF!</definedName>
    <definedName name="Ligadora_de_2_funda" localSheetId="1">#REF!</definedName>
    <definedName name="Ligadora_de_2_funda">#REF!</definedName>
    <definedName name="LIGADOYVAC_2FDAS" localSheetId="2">'[10]Analisis '!#REF!</definedName>
    <definedName name="LIGADOYVAC_2FDAS" localSheetId="0">'[10]Analisis '!#REF!</definedName>
    <definedName name="LIGADOYVAC_2FDAS" localSheetId="1">'[10]Analisis '!#REF!</definedName>
    <definedName name="LIGADOYVAC_2FDAS">'[10]Analisis '!#REF!</definedName>
    <definedName name="limpi" localSheetId="2">#REF!</definedName>
    <definedName name="limpi" localSheetId="0">#REF!</definedName>
    <definedName name="limpi" localSheetId="1">#REF!</definedName>
    <definedName name="limpi">#REF!</definedName>
    <definedName name="limpii" localSheetId="2">#REF!</definedName>
    <definedName name="limpii" localSheetId="0">#REF!</definedName>
    <definedName name="limpii" localSheetId="1">#REF!</definedName>
    <definedName name="limpii">#REF!</definedName>
    <definedName name="limpiii" localSheetId="2">#REF!</definedName>
    <definedName name="limpiii" localSheetId="0">#REF!</definedName>
    <definedName name="limpiii" localSheetId="1">#REF!</definedName>
    <definedName name="limpiii">#REF!</definedName>
    <definedName name="limpiiii" localSheetId="2">#REF!</definedName>
    <definedName name="limpiiii" localSheetId="0">#REF!</definedName>
    <definedName name="limpiiii" localSheetId="1">#REF!</definedName>
    <definedName name="limpiiii">#REF!</definedName>
    <definedName name="llaveacero" localSheetId="2">#REF!</definedName>
    <definedName name="llaveacero" localSheetId="0">#REF!</definedName>
    <definedName name="llaveacero" localSheetId="1">#REF!</definedName>
    <definedName name="llaveacero">#REF!</definedName>
    <definedName name="llaveacondicionamientohinca" localSheetId="2">#REF!</definedName>
    <definedName name="llaveacondicionamientohinca" localSheetId="0">#REF!</definedName>
    <definedName name="llaveacondicionamientohinca" localSheetId="1">#REF!</definedName>
    <definedName name="llaveacondicionamientohinca">#REF!</definedName>
    <definedName name="llaveagregado" localSheetId="2">#REF!</definedName>
    <definedName name="llaveagregado" localSheetId="0">#REF!</definedName>
    <definedName name="llaveagregado" localSheetId="1">#REF!</definedName>
    <definedName name="llaveagregado">#REF!</definedName>
    <definedName name="llaveagua" localSheetId="2">#REF!</definedName>
    <definedName name="llaveagua" localSheetId="0">#REF!</definedName>
    <definedName name="llaveagua" localSheetId="1">#REF!</definedName>
    <definedName name="llaveagua">#REF!</definedName>
    <definedName name="llavealambre" localSheetId="2">#REF!</definedName>
    <definedName name="llavealambre" localSheetId="0">#REF!</definedName>
    <definedName name="llavealambre" localSheetId="1">#REF!</definedName>
    <definedName name="llavealambre">#REF!</definedName>
    <definedName name="llaveanclajedepilotes" localSheetId="2">#REF!</definedName>
    <definedName name="llaveanclajedepilotes" localSheetId="0">#REF!</definedName>
    <definedName name="llaveanclajedepilotes" localSheetId="1">#REF!</definedName>
    <definedName name="llaveanclajedepilotes">#REF!</definedName>
    <definedName name="llavecablepostensado" localSheetId="2">#REF!</definedName>
    <definedName name="llavecablepostensado" localSheetId="0">#REF!</definedName>
    <definedName name="llavecablepostensado" localSheetId="1">#REF!</definedName>
    <definedName name="llavecablepostensado">#REF!</definedName>
    <definedName name="llavecastingbed" localSheetId="2">#REF!</definedName>
    <definedName name="llavecastingbed" localSheetId="0">#REF!</definedName>
    <definedName name="llavecastingbed" localSheetId="1">#REF!</definedName>
    <definedName name="llavecastingbed">#REF!</definedName>
    <definedName name="llavecemento" localSheetId="2">#REF!</definedName>
    <definedName name="llavecemento" localSheetId="0">#REF!</definedName>
    <definedName name="llavecemento" localSheetId="1">#REF!</definedName>
    <definedName name="llavecemento">#REF!</definedName>
    <definedName name="llaveclavos" localSheetId="2">#REF!</definedName>
    <definedName name="llaveclavos" localSheetId="0">#REF!</definedName>
    <definedName name="llaveclavos" localSheetId="1">#REF!</definedName>
    <definedName name="llaveclavos">#REF!</definedName>
    <definedName name="llavecuradoyaditivo" localSheetId="2">#REF!</definedName>
    <definedName name="llavecuradoyaditivo" localSheetId="0">#REF!</definedName>
    <definedName name="llavecuradoyaditivo" localSheetId="1">#REF!</definedName>
    <definedName name="llavecuradoyaditivo">#REF!</definedName>
    <definedName name="llaveempalmepilotes" localSheetId="2">#REF!</definedName>
    <definedName name="llaveempalmepilotes" localSheetId="0">#REF!</definedName>
    <definedName name="llaveempalmepilotes" localSheetId="1">#REF!</definedName>
    <definedName name="llaveempalmepilotes">#REF!</definedName>
    <definedName name="llavehincapilotes" localSheetId="2">#REF!</definedName>
    <definedName name="llavehincapilotes" localSheetId="0">#REF!</definedName>
    <definedName name="llavehincapilotes" localSheetId="1">#REF!</definedName>
    <definedName name="llavehincapilotes">#REF!</definedName>
    <definedName name="llaveizadotabletas" localSheetId="2">#REF!</definedName>
    <definedName name="llaveizadotabletas" localSheetId="0">#REF!</definedName>
    <definedName name="llaveizadotabletas" localSheetId="1">#REF!</definedName>
    <definedName name="llaveizadotabletas">#REF!</definedName>
    <definedName name="llaveizajevigaspostensadas" localSheetId="2">#REF!</definedName>
    <definedName name="llaveizajevigaspostensadas" localSheetId="0">#REF!</definedName>
    <definedName name="llaveizajevigaspostensadas" localSheetId="1">#REF!</definedName>
    <definedName name="llaveizajevigaspostensadas">#REF!</definedName>
    <definedName name="llaveligadoyvaciado" localSheetId="2">#REF!</definedName>
    <definedName name="llaveligadoyvaciado" localSheetId="0">#REF!</definedName>
    <definedName name="llaveligadoyvaciado" localSheetId="1">#REF!</definedName>
    <definedName name="llaveligadoyvaciado">#REF!</definedName>
    <definedName name="llavemadera" localSheetId="2">#REF!</definedName>
    <definedName name="llavemadera" localSheetId="0">#REF!</definedName>
    <definedName name="llavemadera" localSheetId="1">#REF!</definedName>
    <definedName name="llavemadera">#REF!</definedName>
    <definedName name="llavemanejocemento" localSheetId="2">#REF!</definedName>
    <definedName name="llavemanejocemento" localSheetId="0">#REF!</definedName>
    <definedName name="llavemanejocemento" localSheetId="1">#REF!</definedName>
    <definedName name="llavemanejocemento">#REF!</definedName>
    <definedName name="llavemanejopilotes" localSheetId="2">#REF!</definedName>
    <definedName name="llavemanejopilotes" localSheetId="0">#REF!</definedName>
    <definedName name="llavemanejopilotes" localSheetId="1">#REF!</definedName>
    <definedName name="llavemanejopilotes">#REF!</definedName>
    <definedName name="llavemoacero" localSheetId="2">#REF!</definedName>
    <definedName name="llavemoacero" localSheetId="0">#REF!</definedName>
    <definedName name="llavemoacero" localSheetId="1">#REF!</definedName>
    <definedName name="llavemoacero">#REF!</definedName>
    <definedName name="llavemomadera" localSheetId="2">#REF!</definedName>
    <definedName name="llavemomadera" localSheetId="0">#REF!</definedName>
    <definedName name="llavemomadera" localSheetId="1">#REF!</definedName>
    <definedName name="llavemomadera">#REF!</definedName>
    <definedName name="LLAVES" localSheetId="2">#REF!</definedName>
    <definedName name="LLAVES" localSheetId="0">#REF!</definedName>
    <definedName name="LLAVES" localSheetId="1">#REF!</definedName>
    <definedName name="LLAVES">#REF!</definedName>
    <definedName name="llavetratamientomoldes" localSheetId="2">#REF!</definedName>
    <definedName name="llavetratamientomoldes" localSheetId="0">#REF!</definedName>
    <definedName name="llavetratamientomoldes" localSheetId="1">#REF!</definedName>
    <definedName name="llavetratamientomoldes">#REF!</definedName>
    <definedName name="lubricantes">[11]Materiales!$K$15</definedName>
    <definedName name="M.O._Colocación_Cables_Postensados" localSheetId="2">#REF!</definedName>
    <definedName name="M.O._Colocación_Cables_Postensados" localSheetId="0">#REF!</definedName>
    <definedName name="M.O._Colocación_Cables_Postensados" localSheetId="1">#REF!</definedName>
    <definedName name="M.O._Colocación_Cables_Postensados">#REF!</definedName>
    <definedName name="M.O._Colocación_Tabletas_Prefabricados" localSheetId="2">#REF!</definedName>
    <definedName name="M.O._Colocación_Tabletas_Prefabricados" localSheetId="0">#REF!</definedName>
    <definedName name="M.O._Colocación_Tabletas_Prefabricados" localSheetId="1">#REF!</definedName>
    <definedName name="M.O._Colocación_Tabletas_Prefabricados">#REF!</definedName>
    <definedName name="M.O._Confección_Moldes" localSheetId="2">#REF!</definedName>
    <definedName name="M.O._Confección_Moldes" localSheetId="0">#REF!</definedName>
    <definedName name="M.O._Confección_Moldes" localSheetId="1">#REF!</definedName>
    <definedName name="M.O._Confección_Moldes">#REF!</definedName>
    <definedName name="M.O._Vigas_Postensadas__Incl._Cast." localSheetId="2">#REF!</definedName>
    <definedName name="M.O._Vigas_Postensadas__Incl._Cast." localSheetId="0">#REF!</definedName>
    <definedName name="M.O._Vigas_Postensadas__Incl._Cast." localSheetId="1">#REF!</definedName>
    <definedName name="M.O._Vigas_Postensadas__Incl._Cast.">#REF!</definedName>
    <definedName name="MACO">[5]EQUIPOS!$I$21</definedName>
    <definedName name="Madera" localSheetId="2">#REF!</definedName>
    <definedName name="Madera" localSheetId="0">#REF!</definedName>
    <definedName name="Madera" localSheetId="1">#REF!</definedName>
    <definedName name="Madera">#REF!</definedName>
    <definedName name="mami" localSheetId="2">#REF!</definedName>
    <definedName name="mami" localSheetId="0">#REF!</definedName>
    <definedName name="mami" localSheetId="1">#REF!</definedName>
    <definedName name="mami">#REF!</definedName>
    <definedName name="mamii" localSheetId="2">#REF!</definedName>
    <definedName name="mamii" localSheetId="0">#REF!</definedName>
    <definedName name="mamii" localSheetId="1">#REF!</definedName>
    <definedName name="mamii">#REF!</definedName>
    <definedName name="mamiii" localSheetId="2">#REF!</definedName>
    <definedName name="mamiii" localSheetId="0">#REF!</definedName>
    <definedName name="mamiii" localSheetId="1">#REF!</definedName>
    <definedName name="mamiii">#REF!</definedName>
    <definedName name="mamiiii" localSheetId="2">#REF!</definedName>
    <definedName name="mamiiii" localSheetId="0">#REF!</definedName>
    <definedName name="mamiiii" localSheetId="1">#REF!</definedName>
    <definedName name="mamiiii">#REF!</definedName>
    <definedName name="Mano_de_Obra_Acero" localSheetId="2">#REF!</definedName>
    <definedName name="Mano_de_Obra_Acero" localSheetId="0">#REF!</definedName>
    <definedName name="Mano_de_Obra_Acero" localSheetId="1">#REF!</definedName>
    <definedName name="Mano_de_Obra_Acero">#REF!</definedName>
    <definedName name="Mano_de_Obra_Madera" localSheetId="2">#REF!</definedName>
    <definedName name="Mano_de_Obra_Madera" localSheetId="0">#REF!</definedName>
    <definedName name="Mano_de_Obra_Madera" localSheetId="1">#REF!</definedName>
    <definedName name="Mano_de_Obra_Madera">#REF!</definedName>
    <definedName name="mantenimientodemoldes" localSheetId="2">#REF!</definedName>
    <definedName name="mantenimientodemoldes" localSheetId="0">#REF!</definedName>
    <definedName name="mantenimientodemoldes" localSheetId="1">#REF!</definedName>
    <definedName name="mantenimientodemoldes">#REF!</definedName>
    <definedName name="manti" localSheetId="2">#REF!</definedName>
    <definedName name="manti" localSheetId="0">#REF!</definedName>
    <definedName name="manti" localSheetId="1">#REF!</definedName>
    <definedName name="manti">#REF!</definedName>
    <definedName name="mantii" localSheetId="2">#REF!</definedName>
    <definedName name="mantii" localSheetId="0">#REF!</definedName>
    <definedName name="mantii" localSheetId="1">#REF!</definedName>
    <definedName name="mantii">#REF!</definedName>
    <definedName name="mantiii" localSheetId="2">#REF!</definedName>
    <definedName name="mantiii" localSheetId="0">#REF!</definedName>
    <definedName name="mantiii" localSheetId="1">#REF!</definedName>
    <definedName name="mantiii">#REF!</definedName>
    <definedName name="mantiiii" localSheetId="2">#REF!</definedName>
    <definedName name="mantiiii" localSheetId="0">#REF!</definedName>
    <definedName name="mantiiii" localSheetId="1">#REF!</definedName>
    <definedName name="mantiiii">#REF!</definedName>
    <definedName name="MANTTRANSITO">#N/A</definedName>
    <definedName name="maquito" localSheetId="2">'[3]Listado Equipos a utilizar'!#REF!</definedName>
    <definedName name="maquito" localSheetId="0">'[3]Listado Equipos a utilizar'!#REF!</definedName>
    <definedName name="maquito" localSheetId="1">'[3]Listado Equipos a utilizar'!#REF!</definedName>
    <definedName name="maquito">'[3]Listado Equipos a utilizar'!#REF!</definedName>
    <definedName name="martillo" localSheetId="2">#REF!</definedName>
    <definedName name="martillo" localSheetId="0">#REF!</definedName>
    <definedName name="martillo" localSheetId="1">#REF!</definedName>
    <definedName name="martillo">#REF!</definedName>
    <definedName name="MBR" localSheetId="2">#REF!</definedName>
    <definedName name="MBR" localSheetId="0">#REF!</definedName>
    <definedName name="MBR" localSheetId="1">#REF!</definedName>
    <definedName name="MBR">#REF!</definedName>
    <definedName name="mocarpinteria" localSheetId="2">#REF!</definedName>
    <definedName name="mocarpinteria" localSheetId="0">#REF!</definedName>
    <definedName name="mocarpinteria" localSheetId="1">#REF!</definedName>
    <definedName name="mocarpinteria">#REF!</definedName>
    <definedName name="NCLASI" localSheetId="2">#REF!</definedName>
    <definedName name="NCLASI" localSheetId="0">#REF!</definedName>
    <definedName name="NCLASI" localSheetId="1">#REF!</definedName>
    <definedName name="NCLASI">#REF!</definedName>
    <definedName name="NCLASII" localSheetId="2">#REF!</definedName>
    <definedName name="NCLASII" localSheetId="0">#REF!</definedName>
    <definedName name="NCLASII" localSheetId="1">#REF!</definedName>
    <definedName name="NCLASII">#REF!</definedName>
    <definedName name="NCLASIII" localSheetId="2">#REF!</definedName>
    <definedName name="NCLASIII" localSheetId="0">#REF!</definedName>
    <definedName name="NCLASIII" localSheetId="1">#REF!</definedName>
    <definedName name="NCLASIII">#REF!</definedName>
    <definedName name="NCLASIIII" localSheetId="2">#REF!</definedName>
    <definedName name="NCLASIIII" localSheetId="0">#REF!</definedName>
    <definedName name="NCLASIIII" localSheetId="1">#REF!</definedName>
    <definedName name="NCLASIIII">#REF!</definedName>
    <definedName name="nissan" localSheetId="2">'[3]Listado Equipos a utilizar'!#REF!</definedName>
    <definedName name="nissan" localSheetId="0">'[3]Listado Equipos a utilizar'!#REF!</definedName>
    <definedName name="nissan" localSheetId="1">'[3]Listado Equipos a utilizar'!#REF!</definedName>
    <definedName name="nissan">'[3]Listado Equipos a utilizar'!#REF!</definedName>
    <definedName name="o0" localSheetId="2">#REF!</definedName>
    <definedName name="o0" localSheetId="2">#REF!</definedName>
    <definedName name="o0" localSheetId="2">#REF!</definedName>
    <definedName name="o0" localSheetId="2">#REF!</definedName>
    <definedName name="o0" localSheetId="0">#REF!</definedName>
    <definedName name="o0" localSheetId="0">#REF!</definedName>
    <definedName name="o0" localSheetId="1">#REF!</definedName>
    <definedName name="o0" localSheetId="1">#REF!</definedName>
    <definedName name="o0" localSheetId="1">#REF!</definedName>
    <definedName name="o0">#REF!</definedName>
    <definedName name="obi" localSheetId="2">#REF!</definedName>
    <definedName name="obi" localSheetId="0">#REF!</definedName>
    <definedName name="obi" localSheetId="1">#REF!</definedName>
    <definedName name="obi">#REF!</definedName>
    <definedName name="obii" localSheetId="2">#REF!</definedName>
    <definedName name="obii" localSheetId="0">#REF!</definedName>
    <definedName name="obii" localSheetId="1">#REF!</definedName>
    <definedName name="obii">#REF!</definedName>
    <definedName name="obiii" localSheetId="2">#REF!</definedName>
    <definedName name="obiii" localSheetId="0">#REF!</definedName>
    <definedName name="obiii" localSheetId="1">#REF!</definedName>
    <definedName name="obiii">#REF!</definedName>
    <definedName name="obiiii" localSheetId="2">#REF!</definedName>
    <definedName name="obiiii" localSheetId="0">#REF!</definedName>
    <definedName name="obiiii" localSheetId="1">#REF!</definedName>
    <definedName name="obiiii">#REF!</definedName>
    <definedName name="Obrero_Dia">[8]MO!$C$11</definedName>
    <definedName name="Obrero_Hr">[7]MO!$D$11</definedName>
    <definedName name="ofi" localSheetId="2">#REF!</definedName>
    <definedName name="ofi" localSheetId="0">#REF!</definedName>
    <definedName name="ofi" localSheetId="1">#REF!</definedName>
    <definedName name="ofi">#REF!</definedName>
    <definedName name="ofii" localSheetId="2">#REF!</definedName>
    <definedName name="ofii" localSheetId="0">#REF!</definedName>
    <definedName name="ofii" localSheetId="1">#REF!</definedName>
    <definedName name="ofii">#REF!</definedName>
    <definedName name="ofiii" localSheetId="2">#REF!</definedName>
    <definedName name="ofiii" localSheetId="0">#REF!</definedName>
    <definedName name="ofiii" localSheetId="1">#REF!</definedName>
    <definedName name="ofiii">#REF!</definedName>
    <definedName name="ofiiii" localSheetId="2">#REF!</definedName>
    <definedName name="ofiiii" localSheetId="0">#REF!</definedName>
    <definedName name="ofiiii" localSheetId="1">#REF!</definedName>
    <definedName name="ofiiii">#REF!</definedName>
    <definedName name="OISOE" localSheetId="2">#REF!</definedName>
    <definedName name="OISOE" localSheetId="0">#REF!</definedName>
    <definedName name="OISOE" localSheetId="1">#REF!</definedName>
    <definedName name="OISOE">#REF!</definedName>
    <definedName name="omencofrado" localSheetId="2">'[6]O.M. y Salarios'!#REF!</definedName>
    <definedName name="omencofrado" localSheetId="0">'[6]O.M. y Salarios'!#REF!</definedName>
    <definedName name="omencofrado" localSheetId="1">'[6]O.M. y Salarios'!#REF!</definedName>
    <definedName name="omencofrado">'[6]O.M. y Salarios'!#REF!</definedName>
    <definedName name="opala">[11]Salarios!$D$16</definedName>
    <definedName name="Operadorgrader">[5]OBRAMANO!$F$74</definedName>
    <definedName name="operadorpala">[5]OBRAMANO!$F$72</definedName>
    <definedName name="operadorretro">[5]OBRAMANO!$F$77</definedName>
    <definedName name="operadorrodillo">[5]OBRAMANO!$F$75</definedName>
    <definedName name="operadortractor">[5]OBRAMANO!$F$76</definedName>
    <definedName name="otractor">[11]Salarios!$D$14</definedName>
    <definedName name="P.U." localSheetId="2">#REF!</definedName>
    <definedName name="P.U." localSheetId="0">#REF!</definedName>
    <definedName name="P.U." localSheetId="1">#REF!</definedName>
    <definedName name="P.U.">#REF!</definedName>
    <definedName name="pala" localSheetId="2">#REF!</definedName>
    <definedName name="pala" localSheetId="0">#REF!</definedName>
    <definedName name="pala" localSheetId="1">#REF!</definedName>
    <definedName name="pala">#REF!</definedName>
    <definedName name="peon">'[6]O.M. y Salarios'!$G$39</definedName>
    <definedName name="Peones" localSheetId="2">#REF!</definedName>
    <definedName name="Peones" localSheetId="0">#REF!</definedName>
    <definedName name="Peones" localSheetId="1">#REF!</definedName>
    <definedName name="Peones">#REF!</definedName>
    <definedName name="pico" localSheetId="2">#REF!</definedName>
    <definedName name="pico" localSheetId="0">#REF!</definedName>
    <definedName name="pico" localSheetId="1">#REF!</definedName>
    <definedName name="pico">#REF!</definedName>
    <definedName name="pilote" localSheetId="2">#REF!</definedName>
    <definedName name="pilote" localSheetId="0">#REF!</definedName>
    <definedName name="pilote" localSheetId="1">#REF!</definedName>
    <definedName name="pilote">#REF!</definedName>
    <definedName name="pilotes" localSheetId="2">#REF!</definedName>
    <definedName name="pilotes" localSheetId="0">#REF!</definedName>
    <definedName name="pilotes" localSheetId="1">#REF!</definedName>
    <definedName name="pilotes">#REF!</definedName>
    <definedName name="pinobruto">[5]MATERIALES!$G$33</definedName>
    <definedName name="Pintura_Epóxica_Popular" localSheetId="2">#REF!</definedName>
    <definedName name="Pintura_Epóxica_Popular" localSheetId="0">#REF!</definedName>
    <definedName name="Pintura_Epóxica_Popular" localSheetId="1">#REF!</definedName>
    <definedName name="Pintura_Epóxica_Popular">#REF!</definedName>
    <definedName name="pinturas" localSheetId="2">#REF!</definedName>
    <definedName name="pinturas" localSheetId="0">#REF!</definedName>
    <definedName name="pinturas" localSheetId="1">#REF!</definedName>
    <definedName name="pinturas">#REF!</definedName>
    <definedName name="Plancha_de_Plywood_4_x8_x3_4" localSheetId="2">#REF!</definedName>
    <definedName name="Plancha_de_Plywood_4_x8_x3_4" localSheetId="0">#REF!</definedName>
    <definedName name="Plancha_de_Plywood_4_x8_x3_4" localSheetId="1">#REF!</definedName>
    <definedName name="Plancha_de_Plywood_4_x8_x3_4">#REF!</definedName>
    <definedName name="Planta_Eléctrica_para_tesado" localSheetId="2">#REF!</definedName>
    <definedName name="Planta_Eléctrica_para_tesado" localSheetId="0">#REF!</definedName>
    <definedName name="Planta_Eléctrica_para_tesado" localSheetId="1">#REF!</definedName>
    <definedName name="Planta_Eléctrica_para_tesado">#REF!</definedName>
    <definedName name="porciento" localSheetId="2">#REF!</definedName>
    <definedName name="porciento" localSheetId="0">#REF!</definedName>
    <definedName name="porciento" localSheetId="1">#REF!</definedName>
    <definedName name="porciento">#REF!</definedName>
    <definedName name="preci" localSheetId="2">#REF!</definedName>
    <definedName name="preci" localSheetId="0">#REF!</definedName>
    <definedName name="preci" localSheetId="1">#REF!</definedName>
    <definedName name="preci">#REF!</definedName>
    <definedName name="precii" localSheetId="2">#REF!</definedName>
    <definedName name="precii" localSheetId="0">#REF!</definedName>
    <definedName name="precii" localSheetId="1">#REF!</definedName>
    <definedName name="precii">#REF!</definedName>
    <definedName name="preciii" localSheetId="2">#REF!</definedName>
    <definedName name="preciii" localSheetId="0">#REF!</definedName>
    <definedName name="preciii" localSheetId="1">#REF!</definedName>
    <definedName name="preciii">#REF!</definedName>
    <definedName name="preciiii" localSheetId="2">#REF!</definedName>
    <definedName name="preciiii" localSheetId="0">#REF!</definedName>
    <definedName name="preciiii" localSheetId="1">#REF!</definedName>
    <definedName name="preciiii">#REF!</definedName>
    <definedName name="precios">[12]Precios!$A$4:$F$1576</definedName>
    <definedName name="preli" localSheetId="2">#REF!</definedName>
    <definedName name="preli" localSheetId="0">#REF!</definedName>
    <definedName name="preli" localSheetId="1">#REF!</definedName>
    <definedName name="preli">#REF!</definedName>
    <definedName name="prelii" localSheetId="2">#REF!</definedName>
    <definedName name="prelii" localSheetId="0">#REF!</definedName>
    <definedName name="prelii" localSheetId="1">#REF!</definedName>
    <definedName name="prelii">#REF!</definedName>
    <definedName name="preliii" localSheetId="2">#REF!</definedName>
    <definedName name="preliii" localSheetId="0">#REF!</definedName>
    <definedName name="preliii" localSheetId="1">#REF!</definedName>
    <definedName name="preliii">#REF!</definedName>
    <definedName name="preliiii" localSheetId="2">#REF!</definedName>
    <definedName name="preliiii" localSheetId="0">#REF!</definedName>
    <definedName name="preliiii" localSheetId="1">#REF!</definedName>
    <definedName name="preliiii">#REF!</definedName>
    <definedName name="presupuestoc1" localSheetId="2">#REF!</definedName>
    <definedName name="presupuestoc1" localSheetId="0">#REF!</definedName>
    <definedName name="presupuestoc1" localSheetId="1">#REF!</definedName>
    <definedName name="presupuestoc1">#REF!</definedName>
    <definedName name="presupuestoc2" localSheetId="2">#REF!</definedName>
    <definedName name="presupuestoc2" localSheetId="0">#REF!</definedName>
    <definedName name="presupuestoc2" localSheetId="1">#REF!</definedName>
    <definedName name="presupuestoc2">#REF!</definedName>
    <definedName name="PRIMA" localSheetId="2">#REF!</definedName>
    <definedName name="PRIMA" localSheetId="0">#REF!</definedName>
    <definedName name="PRIMA" localSheetId="1">#REF!</definedName>
    <definedName name="PRIMA">#REF!</definedName>
    <definedName name="PROMEDIO" localSheetId="2">#REF!</definedName>
    <definedName name="PROMEDIO" localSheetId="0">#REF!</definedName>
    <definedName name="PROMEDIO" localSheetId="1">#REF!</definedName>
    <definedName name="PROMEDIO">#REF!</definedName>
    <definedName name="Proyecto" localSheetId="2">#REF!</definedName>
    <definedName name="Proyecto" localSheetId="0">#REF!</definedName>
    <definedName name="Proyecto" localSheetId="1">#REF!</definedName>
    <definedName name="Proyecto">#REF!</definedName>
    <definedName name="pti" localSheetId="2">#REF!</definedName>
    <definedName name="pti" localSheetId="0">#REF!</definedName>
    <definedName name="pti" localSheetId="1">#REF!</definedName>
    <definedName name="pti">#REF!</definedName>
    <definedName name="ptii" localSheetId="2">#REF!</definedName>
    <definedName name="ptii" localSheetId="0">#REF!</definedName>
    <definedName name="ptii" localSheetId="1">#REF!</definedName>
    <definedName name="ptii">#REF!</definedName>
    <definedName name="ptiii" localSheetId="2">#REF!</definedName>
    <definedName name="ptiii" localSheetId="0">#REF!</definedName>
    <definedName name="ptiii" localSheetId="1">#REF!</definedName>
    <definedName name="ptiii">#REF!</definedName>
    <definedName name="ptiiii" localSheetId="2">#REF!</definedName>
    <definedName name="ptiiii" localSheetId="0">#REF!</definedName>
    <definedName name="ptiiii" localSheetId="1">#REF!</definedName>
    <definedName name="ptiiii">#REF!</definedName>
    <definedName name="PU" localSheetId="2">#REF!</definedName>
    <definedName name="PU" localSheetId="0">#REF!</definedName>
    <definedName name="PU" localSheetId="1">#REF!</definedName>
    <definedName name="PU">#REF!</definedName>
    <definedName name="__pu1">#REF!</definedName>
    <definedName name="__PU3">#REF!</definedName>
    <definedName name="__PU6">#REF!</definedName>
    <definedName name="puacero" localSheetId="2">#REF!</definedName>
    <definedName name="puacero" localSheetId="0">#REF!</definedName>
    <definedName name="puacero" localSheetId="1">#REF!</definedName>
    <definedName name="puacero">#REF!</definedName>
    <definedName name="pubaranda" localSheetId="2">#REF!</definedName>
    <definedName name="pubaranda" localSheetId="0">#REF!</definedName>
    <definedName name="pubaranda" localSheetId="1">#REF!</definedName>
    <definedName name="pubaranda">#REF!</definedName>
    <definedName name="pucabezales" localSheetId="2">#REF!</definedName>
    <definedName name="pucabezales" localSheetId="0">#REF!</definedName>
    <definedName name="pucabezales" localSheetId="1">#REF!</definedName>
    <definedName name="pucabezales">#REF!</definedName>
    <definedName name="pucastingbed" localSheetId="2">#REF!</definedName>
    <definedName name="pucastingbed" localSheetId="0">#REF!</definedName>
    <definedName name="pucastingbed" localSheetId="1">#REF!</definedName>
    <definedName name="pucastingbed">#REF!</definedName>
    <definedName name="PUCEMENTO" localSheetId="2">#REF!</definedName>
    <definedName name="PUCEMENTO" localSheetId="0">#REF!</definedName>
    <definedName name="PUCEMENTO" localSheetId="1">#REF!</definedName>
    <definedName name="PUCEMENTO">#REF!</definedName>
    <definedName name="puhormigon280" localSheetId="2">#REF!</definedName>
    <definedName name="puhormigon280" localSheetId="0">#REF!</definedName>
    <definedName name="puhormigon280" localSheetId="1">#REF!</definedName>
    <definedName name="puhormigon280">#REF!</definedName>
    <definedName name="puinyeccion" localSheetId="2">#REF!</definedName>
    <definedName name="puinyeccion" localSheetId="0">#REF!</definedName>
    <definedName name="puinyeccion" localSheetId="1">#REF!</definedName>
    <definedName name="puinyeccion">#REF!</definedName>
    <definedName name="pulosaaproche" localSheetId="2">#REF!</definedName>
    <definedName name="pulosaaproche" localSheetId="0">#REF!</definedName>
    <definedName name="pulosaaproche" localSheetId="1">#REF!</definedName>
    <definedName name="pulosaaproche">#REF!</definedName>
    <definedName name="pulosacalzada" localSheetId="2">#REF!</definedName>
    <definedName name="pulosacalzada" localSheetId="0">#REF!</definedName>
    <definedName name="pulosacalzada" localSheetId="1">#REF!</definedName>
    <definedName name="pulosacalzada">#REF!</definedName>
    <definedName name="PUMADERA" localSheetId="2">#REF!</definedName>
    <definedName name="PUMADERA" localSheetId="0">#REF!</definedName>
    <definedName name="PUMADERA" localSheetId="1">#REF!</definedName>
    <definedName name="PUMADERA">#REF!</definedName>
    <definedName name="punewjersey" localSheetId="2">#REF!</definedName>
    <definedName name="punewjersey" localSheetId="0">#REF!</definedName>
    <definedName name="punewjersey" localSheetId="1">#REF!</definedName>
    <definedName name="punewjersey">#REF!</definedName>
    <definedName name="putabletas" localSheetId="2">#REF!</definedName>
    <definedName name="putabletas" localSheetId="0">#REF!</definedName>
    <definedName name="putabletas" localSheetId="1">#REF!</definedName>
    <definedName name="putabletas">#REF!</definedName>
    <definedName name="puvigastransversales" localSheetId="2">#REF!</definedName>
    <definedName name="puvigastransversales" localSheetId="0">#REF!</definedName>
    <definedName name="puvigastransversales" localSheetId="1">#REF!</definedName>
    <definedName name="puvigastransversales">#REF!</definedName>
    <definedName name="rastra" localSheetId="2">'[3]Listado Equipos a utilizar'!#REF!</definedName>
    <definedName name="rastra" localSheetId="0">'[3]Listado Equipos a utilizar'!#REF!</definedName>
    <definedName name="rastra" localSheetId="1">'[3]Listado Equipos a utilizar'!#REF!</definedName>
    <definedName name="rastra">'[3]Listado Equipos a utilizar'!#REF!</definedName>
    <definedName name="rastrapuas" localSheetId="2">'[3]Listado Equipos a utilizar'!#REF!</definedName>
    <definedName name="rastrapuas" localSheetId="0">'[3]Listado Equipos a utilizar'!#REF!</definedName>
    <definedName name="rastrapuas" localSheetId="1">'[3]Listado Equipos a utilizar'!#REF!</definedName>
    <definedName name="rastrapuas">'[3]Listado Equipos a utilizar'!#REF!</definedName>
    <definedName name="reesti" localSheetId="2">#REF!</definedName>
    <definedName name="reesti" localSheetId="0">#REF!</definedName>
    <definedName name="reesti" localSheetId="1">#REF!</definedName>
    <definedName name="reesti">#REF!</definedName>
    <definedName name="reestii" localSheetId="2">#REF!</definedName>
    <definedName name="reestii" localSheetId="0">#REF!</definedName>
    <definedName name="reestii" localSheetId="1">#REF!</definedName>
    <definedName name="reestii">#REF!</definedName>
    <definedName name="reestiii" localSheetId="2">#REF!</definedName>
    <definedName name="reestiii" localSheetId="0">#REF!</definedName>
    <definedName name="reestiii" localSheetId="1">#REF!</definedName>
    <definedName name="reestiii">#REF!</definedName>
    <definedName name="reestiiii" localSheetId="2">#REF!</definedName>
    <definedName name="reestiiii" localSheetId="0">#REF!</definedName>
    <definedName name="reestiiii" localSheetId="1">#REF!</definedName>
    <definedName name="reestiiii">#REF!</definedName>
    <definedName name="regi" localSheetId="2">'[14]Pasarela de L=60.00'!#REF!</definedName>
    <definedName name="regi" localSheetId="0">'[14]Pasarela de L=60.00'!#REF!</definedName>
    <definedName name="regi" localSheetId="1">'[14]Pasarela de L=60.00'!#REF!</definedName>
    <definedName name="regi">'[14]Pasarela de L=60.00'!#REF!</definedName>
    <definedName name="REGISTRO">#N/A</definedName>
    <definedName name="rei" localSheetId="2">#REF!</definedName>
    <definedName name="rei" localSheetId="0">#REF!</definedName>
    <definedName name="rei" localSheetId="1">#REF!</definedName>
    <definedName name="rei">#REF!</definedName>
    <definedName name="reii" localSheetId="2">#REF!</definedName>
    <definedName name="reii" localSheetId="0">#REF!</definedName>
    <definedName name="reii" localSheetId="1">#REF!</definedName>
    <definedName name="reii">#REF!</definedName>
    <definedName name="reiii" localSheetId="2">#REF!</definedName>
    <definedName name="reiii" localSheetId="0">#REF!</definedName>
    <definedName name="reiii" localSheetId="1">#REF!</definedName>
    <definedName name="reiii">#REF!</definedName>
    <definedName name="reiiii" localSheetId="2">#REF!</definedName>
    <definedName name="reiiii" localSheetId="0">#REF!</definedName>
    <definedName name="reiiii" localSheetId="1">#REF!</definedName>
    <definedName name="reiiii">#REF!</definedName>
    <definedName name="retui" localSheetId="2">#REF!</definedName>
    <definedName name="retui" localSheetId="0">#REF!</definedName>
    <definedName name="retui" localSheetId="1">#REF!</definedName>
    <definedName name="retui">#REF!</definedName>
    <definedName name="retuii" localSheetId="2">#REF!</definedName>
    <definedName name="retuii" localSheetId="0">#REF!</definedName>
    <definedName name="retuii" localSheetId="1">#REF!</definedName>
    <definedName name="retuii">#REF!</definedName>
    <definedName name="retuiii" localSheetId="2">#REF!</definedName>
    <definedName name="retuiii" localSheetId="0">#REF!</definedName>
    <definedName name="retuiii" localSheetId="1">#REF!</definedName>
    <definedName name="retuiii">#REF!</definedName>
    <definedName name="retuiiii" localSheetId="2">#REF!</definedName>
    <definedName name="retuiiii" localSheetId="0">#REF!</definedName>
    <definedName name="retuiiii" localSheetId="1">#REF!</definedName>
    <definedName name="retuiiii">#REF!</definedName>
    <definedName name="rodillo" localSheetId="2">'[3]Listado Equipos a utilizar'!#REF!</definedName>
    <definedName name="rodillo" localSheetId="0">'[3]Listado Equipos a utilizar'!#REF!</definedName>
    <definedName name="rodillo" localSheetId="1">'[3]Listado Equipos a utilizar'!#REF!</definedName>
    <definedName name="rodillo">'[3]Listado Equipos a utilizar'!#REF!</definedName>
    <definedName name="rodneu" localSheetId="2">'[3]Listado Equipos a utilizar'!#REF!</definedName>
    <definedName name="rodneu" localSheetId="0">'[3]Listado Equipos a utilizar'!#REF!</definedName>
    <definedName name="rodneu" localSheetId="1">'[3]Listado Equipos a utilizar'!#REF!</definedName>
    <definedName name="rodneu">'[3]Listado Equipos a utilizar'!#REF!</definedName>
    <definedName name="roti" localSheetId="2">#REF!</definedName>
    <definedName name="roti" localSheetId="0">#REF!</definedName>
    <definedName name="roti" localSheetId="1">#REF!</definedName>
    <definedName name="roti">#REF!</definedName>
    <definedName name="rotii" localSheetId="2">#REF!</definedName>
    <definedName name="rotii" localSheetId="0">#REF!</definedName>
    <definedName name="rotii" localSheetId="1">#REF!</definedName>
    <definedName name="rotii">#REF!</definedName>
    <definedName name="rotiii" localSheetId="2">#REF!</definedName>
    <definedName name="rotiii" localSheetId="0">#REF!</definedName>
    <definedName name="rotiii" localSheetId="1">#REF!</definedName>
    <definedName name="rotiii">#REF!</definedName>
    <definedName name="rotiiii" localSheetId="2">#REF!</definedName>
    <definedName name="rotiiii" localSheetId="0">#REF!</definedName>
    <definedName name="rotiiii" localSheetId="1">#REF!</definedName>
    <definedName name="rotiiii">#REF!</definedName>
    <definedName name="rvesti" localSheetId="2">#REF!</definedName>
    <definedName name="rvesti" localSheetId="0">#REF!</definedName>
    <definedName name="rvesti" localSheetId="1">#REF!</definedName>
    <definedName name="rvesti">#REF!</definedName>
    <definedName name="rvestii" localSheetId="2">#REF!</definedName>
    <definedName name="rvestii" localSheetId="0">#REF!</definedName>
    <definedName name="rvestii" localSheetId="1">#REF!</definedName>
    <definedName name="rvestii">#REF!</definedName>
    <definedName name="rvestiii" localSheetId="2">#REF!</definedName>
    <definedName name="rvestiii" localSheetId="0">#REF!</definedName>
    <definedName name="rvestiii" localSheetId="1">#REF!</definedName>
    <definedName name="rvestiii">#REF!</definedName>
    <definedName name="rvestiiii" localSheetId="2">#REF!</definedName>
    <definedName name="rvestiiii" localSheetId="0">#REF!</definedName>
    <definedName name="rvestiiii" localSheetId="1">#REF!</definedName>
    <definedName name="rvestiiii">#REF!</definedName>
    <definedName name="SDFSDD" localSheetId="2">#REF!</definedName>
    <definedName name="SDFSDD" localSheetId="0">#REF!</definedName>
    <definedName name="SDFSDD" localSheetId="1">#REF!</definedName>
    <definedName name="SDFSDD">#REF!</definedName>
    <definedName name="SEGUROS" localSheetId="2">#REF!</definedName>
    <definedName name="SEGUROS" localSheetId="0">#REF!</definedName>
    <definedName name="SEGUROS" localSheetId="1">#REF!</definedName>
    <definedName name="SEGUROS">#REF!</definedName>
    <definedName name="senai" localSheetId="2">#REF!</definedName>
    <definedName name="senai" localSheetId="0">#REF!</definedName>
    <definedName name="senai" localSheetId="1">#REF!</definedName>
    <definedName name="senai">#REF!</definedName>
    <definedName name="senaii" localSheetId="2">#REF!</definedName>
    <definedName name="senaii" localSheetId="0">#REF!</definedName>
    <definedName name="senaii" localSheetId="1">#REF!</definedName>
    <definedName name="senaii">#REF!</definedName>
    <definedName name="senaiii" localSheetId="2">#REF!</definedName>
    <definedName name="senaiii" localSheetId="0">#REF!</definedName>
    <definedName name="senaiii" localSheetId="1">#REF!</definedName>
    <definedName name="senaiii">#REF!</definedName>
    <definedName name="senaiiii" localSheetId="2">#REF!</definedName>
    <definedName name="senaiiii" localSheetId="0">#REF!</definedName>
    <definedName name="senaiiii" localSheetId="1">#REF!</definedName>
    <definedName name="senaiiii">#REF!</definedName>
    <definedName name="Sereno_Mes">[8]MO!$B$16</definedName>
    <definedName name="solvente" localSheetId="2">#REF!</definedName>
    <definedName name="solvente" localSheetId="0">#REF!</definedName>
    <definedName name="solvente" localSheetId="1">#REF!</definedName>
    <definedName name="solvente">#REF!</definedName>
    <definedName name="SUB" localSheetId="2">#REF!</definedName>
    <definedName name="SUB" localSheetId="0">#REF!</definedName>
    <definedName name="SUB" localSheetId="1">#REF!</definedName>
    <definedName name="SUB">#REF!</definedName>
    <definedName name="__SUB1" localSheetId="2">#REF!</definedName>
    <definedName name="__SUB1" localSheetId="0">#REF!</definedName>
    <definedName name="__SUB1" localSheetId="1">#REF!</definedName>
    <definedName name="__SUB1">#REF!</definedName>
    <definedName name="SUBBASE">#N/A</definedName>
    <definedName name="Subida__Bajada_y_Transporte_Cemento" localSheetId="2">#REF!</definedName>
    <definedName name="Subida__Bajada_y_Transporte_Cemento" localSheetId="0">#REF!</definedName>
    <definedName name="Subida__Bajada_y_Transporte_Cemento" localSheetId="1">#REF!</definedName>
    <definedName name="Subida__Bajada_y_Transporte_Cemento">#REF!</definedName>
    <definedName name="subtotal" localSheetId="2">#REF!</definedName>
    <definedName name="subtotal" localSheetId="0">#REF!</definedName>
    <definedName name="subtotal" localSheetId="1">#REF!</definedName>
    <definedName name="subtotal">#REF!</definedName>
    <definedName name="SUBTOTAL1" localSheetId="2">#REF!</definedName>
    <definedName name="SUBTOTAL1" localSheetId="0">#REF!</definedName>
    <definedName name="SUBTOTAL1" localSheetId="1">#REF!</definedName>
    <definedName name="SUBTOTAL1">#REF!</definedName>
    <definedName name="SUBTOTALA" localSheetId="2">#REF!</definedName>
    <definedName name="SUBTOTALA" localSheetId="0">#REF!</definedName>
    <definedName name="SUBTOTALA" localSheetId="1">#REF!</definedName>
    <definedName name="SUBTOTALA">#REF!</definedName>
    <definedName name="SUBTOTALGASTOSGENERALES" localSheetId="2">#REF!</definedName>
    <definedName name="SUBTOTALGASTOSGENERALES" localSheetId="0">#REF!</definedName>
    <definedName name="SUBTOTALGASTOSGENERALES" localSheetId="1">#REF!</definedName>
    <definedName name="SUBTOTALGASTOSGENERALES">#REF!</definedName>
    <definedName name="SUBTOTALGASTOSGENERALES1" localSheetId="2">#REF!</definedName>
    <definedName name="SUBTOTALGASTOSGENERALES1" localSheetId="0">#REF!</definedName>
    <definedName name="SUBTOTALGASTOSGENERALES1" localSheetId="1">#REF!</definedName>
    <definedName name="SUBTOTALGASTOSGENERALES1">#REF!</definedName>
    <definedName name="SUBTOTALPRESU" localSheetId="2">#REF!</definedName>
    <definedName name="SUBTOTALPRESU" localSheetId="0">#REF!</definedName>
    <definedName name="SUBTOTALPRESU" localSheetId="1">#REF!</definedName>
    <definedName name="SUBTOTALPRESU">#REF!</definedName>
    <definedName name="SUELDO" localSheetId="2">#REF!</definedName>
    <definedName name="SUELDO" localSheetId="0">#REF!</definedName>
    <definedName name="SUELDO" localSheetId="1">#REF!</definedName>
    <definedName name="SUELDO">#REF!</definedName>
    <definedName name="SUMINISTROS" localSheetId="2">#REF!</definedName>
    <definedName name="SUMINISTROS" localSheetId="0">#REF!</definedName>
    <definedName name="SUMINISTROS" localSheetId="1">#REF!</definedName>
    <definedName name="SUMINISTROS">#REF!</definedName>
    <definedName name="tablestacas" localSheetId="2">#REF!</definedName>
    <definedName name="tablestacas" localSheetId="0">#REF!</definedName>
    <definedName name="tablestacas" localSheetId="1">#REF!</definedName>
    <definedName name="tablestacas">#REF!</definedName>
    <definedName name="TABLETAS" localSheetId="2">#REF!</definedName>
    <definedName name="TABLETAS" localSheetId="0">#REF!</definedName>
    <definedName name="TABLETAS" localSheetId="1">#REF!</definedName>
    <definedName name="TABLETAS">#REF!</definedName>
    <definedName name="tetuii" localSheetId="2">#REF!</definedName>
    <definedName name="tetuii" localSheetId="0">#REF!</definedName>
    <definedName name="tetuii" localSheetId="1">#REF!</definedName>
    <definedName name="tetuii">#REF!</definedName>
    <definedName name="tie" localSheetId="2">#REF!</definedName>
    <definedName name="tie" localSheetId="0">#REF!</definedName>
    <definedName name="tie" localSheetId="1">#REF!</definedName>
    <definedName name="tie">#REF!</definedName>
    <definedName name="_xlnm.Print_Titles" localSheetId="2">'Casa de alto Abajo'!$1:$6</definedName>
    <definedName name="_xlnm.Print_Titles" localSheetId="0">'La Gina - Campeche'!$1:$6</definedName>
    <definedName name="_xlnm.Print_Titles" localSheetId="1">'Ricon Hondo - El Firme'!$1:$6</definedName>
    <definedName name="tiza" localSheetId="2">#REF!</definedName>
    <definedName name="tiza" localSheetId="0">#REF!</definedName>
    <definedName name="tiza" localSheetId="1">#REF!</definedName>
    <definedName name="tiza">#REF!</definedName>
    <definedName name="tony" localSheetId="2">'[14]Pasarela de L=60.00'!#REF!</definedName>
    <definedName name="tony" localSheetId="0">'[14]Pasarela de L=60.00'!#REF!</definedName>
    <definedName name="tony" localSheetId="1">'[14]Pasarela de L=60.00'!#REF!</definedName>
    <definedName name="tony">'[14]Pasarela de L=60.00'!#REF!</definedName>
    <definedName name="TOPOGRAFIA" localSheetId="2">#REF!</definedName>
    <definedName name="TOPOGRAFIA" localSheetId="0">#REF!</definedName>
    <definedName name="TOPOGRAFIA" localSheetId="1">#REF!</definedName>
    <definedName name="TOPOGRAFIA">#REF!</definedName>
    <definedName name="Tornillos_5_x3_8" localSheetId="2">#REF!</definedName>
    <definedName name="Tornillos_5_x3_8" localSheetId="0">#REF!</definedName>
    <definedName name="Tornillos_5_x3_8" localSheetId="1">#REF!</definedName>
    <definedName name="Tornillos_5_x3_8">#REF!</definedName>
    <definedName name="tosi" localSheetId="2">#REF!</definedName>
    <definedName name="tosi" localSheetId="0">#REF!</definedName>
    <definedName name="tosi" localSheetId="1">#REF!</definedName>
    <definedName name="tosi">#REF!</definedName>
    <definedName name="tosii" localSheetId="2">#REF!</definedName>
    <definedName name="tosii" localSheetId="0">#REF!</definedName>
    <definedName name="tosii" localSheetId="1">#REF!</definedName>
    <definedName name="tosii">#REF!</definedName>
    <definedName name="tosiii" localSheetId="2">#REF!</definedName>
    <definedName name="tosiii" localSheetId="0">#REF!</definedName>
    <definedName name="tosiii" localSheetId="1">#REF!</definedName>
    <definedName name="tosiii">#REF!</definedName>
    <definedName name="tosiiii" localSheetId="2">#REF!</definedName>
    <definedName name="tosiiii" localSheetId="0">#REF!</definedName>
    <definedName name="tosiiii" localSheetId="1">#REF!</definedName>
    <definedName name="tosiiii">#REF!</definedName>
    <definedName name="totalgeneral" localSheetId="2">#REF!</definedName>
    <definedName name="totalgeneral" localSheetId="0">#REF!</definedName>
    <definedName name="totalgeneral" localSheetId="1">#REF!</definedName>
    <definedName name="totalgeneral">#REF!</definedName>
    <definedName name="TRACTORD">[9]EQUIPOS!$D$14</definedName>
    <definedName name="tractorm" localSheetId="2">'[3]Listado Equipos a utilizar'!#REF!</definedName>
    <definedName name="tractorm" localSheetId="0">'[3]Listado Equipos a utilizar'!#REF!</definedName>
    <definedName name="tractorm" localSheetId="1">'[3]Listado Equipos a utilizar'!#REF!</definedName>
    <definedName name="tractorm">'[3]Listado Equipos a utilizar'!#REF!</definedName>
    <definedName name="transpasf" localSheetId="2">'[3]Listado Equipos a utilizar'!#REF!</definedName>
    <definedName name="transpasf" localSheetId="0">'[3]Listado Equipos a utilizar'!#REF!</definedName>
    <definedName name="transpasf" localSheetId="1">'[3]Listado Equipos a utilizar'!#REF!</definedName>
    <definedName name="transpasf">'[3]Listado Equipos a utilizar'!#REF!</definedName>
    <definedName name="transporte">'[6]Resumen Precio Equipos'!$C$30</definedName>
    <definedName name="Tratamiento_Moldes_para_Barandilla" localSheetId="2">#REF!</definedName>
    <definedName name="Tratamiento_Moldes_para_Barandilla" localSheetId="0">#REF!</definedName>
    <definedName name="Tratamiento_Moldes_para_Barandilla" localSheetId="1">#REF!</definedName>
    <definedName name="Tratamiento_Moldes_para_Barandilla">#REF!</definedName>
    <definedName name="truct" localSheetId="2">[6]Materiales!#REF!</definedName>
    <definedName name="truct" localSheetId="0">[6]Materiales!#REF!</definedName>
    <definedName name="truct" localSheetId="1">[6]Materiales!#REF!</definedName>
    <definedName name="truct">[6]Materiales!#REF!</definedName>
    <definedName name="__TUB24">#N/A</definedName>
    <definedName name="tubai" localSheetId="2">#REF!</definedName>
    <definedName name="tubai" localSheetId="0">#REF!</definedName>
    <definedName name="tubai" localSheetId="1">#REF!</definedName>
    <definedName name="tubai">#REF!</definedName>
    <definedName name="tubaii" localSheetId="2">#REF!</definedName>
    <definedName name="tubaii" localSheetId="0">#REF!</definedName>
    <definedName name="tubaii" localSheetId="1">#REF!</definedName>
    <definedName name="tubaii">#REF!</definedName>
    <definedName name="tubaiii" localSheetId="2">#REF!</definedName>
    <definedName name="tubaiii" localSheetId="0">#REF!</definedName>
    <definedName name="tubaiii" localSheetId="1">#REF!</definedName>
    <definedName name="tubaiii">#REF!</definedName>
    <definedName name="tubaiiii" localSheetId="2">#REF!</definedName>
    <definedName name="tubaiiii" localSheetId="0">#REF!</definedName>
    <definedName name="tubaiiii" localSheetId="1">#REF!</definedName>
    <definedName name="tubaiiii">#REF!</definedName>
    <definedName name="tubei" localSheetId="2">#REF!</definedName>
    <definedName name="tubei" localSheetId="0">#REF!</definedName>
    <definedName name="tubei" localSheetId="1">#REF!</definedName>
    <definedName name="tubei">#REF!</definedName>
    <definedName name="tubeii" localSheetId="2">#REF!</definedName>
    <definedName name="tubeii" localSheetId="0">#REF!</definedName>
    <definedName name="tubeii" localSheetId="1">#REF!</definedName>
    <definedName name="tubeii">#REF!</definedName>
    <definedName name="tubeiii" localSheetId="2">#REF!</definedName>
    <definedName name="tubeiii" localSheetId="0">#REF!</definedName>
    <definedName name="tubeiii" localSheetId="1">#REF!</definedName>
    <definedName name="tubeiii">#REF!</definedName>
    <definedName name="tubeiiii" localSheetId="2">#REF!</definedName>
    <definedName name="tubeiiii" localSheetId="0">#REF!</definedName>
    <definedName name="tubeiiii" localSheetId="1">#REF!</definedName>
    <definedName name="tubeiiii">#REF!</definedName>
    <definedName name="tubi" localSheetId="2">#REF!</definedName>
    <definedName name="tubi" localSheetId="0">#REF!</definedName>
    <definedName name="tubi" localSheetId="1">#REF!</definedName>
    <definedName name="tubi">#REF!</definedName>
    <definedName name="tubii" localSheetId="2">#REF!</definedName>
    <definedName name="tubii" localSheetId="0">#REF!</definedName>
    <definedName name="tubii" localSheetId="1">#REF!</definedName>
    <definedName name="tubii">#REF!</definedName>
    <definedName name="tubiii" localSheetId="2">#REF!</definedName>
    <definedName name="tubiii" localSheetId="0">#REF!</definedName>
    <definedName name="tubiii" localSheetId="1">#REF!</definedName>
    <definedName name="tubiii">#REF!</definedName>
    <definedName name="tubiiii" localSheetId="2">#REF!</definedName>
    <definedName name="tubiiii" localSheetId="0">#REF!</definedName>
    <definedName name="tubiiii" localSheetId="1">#REF!</definedName>
    <definedName name="tubiiii">#REF!</definedName>
    <definedName name="tuboi" localSheetId="2">#REF!</definedName>
    <definedName name="tuboi" localSheetId="0">#REF!</definedName>
    <definedName name="tuboi" localSheetId="1">#REF!</definedName>
    <definedName name="tuboi">#REF!</definedName>
    <definedName name="tuboii" localSheetId="2">#REF!</definedName>
    <definedName name="tuboii" localSheetId="0">#REF!</definedName>
    <definedName name="tuboii" localSheetId="1">#REF!</definedName>
    <definedName name="tuboii">#REF!</definedName>
    <definedName name="tuboiii" localSheetId="2">#REF!</definedName>
    <definedName name="tuboiii" localSheetId="0">#REF!</definedName>
    <definedName name="tuboiii" localSheetId="1">#REF!</definedName>
    <definedName name="tuboiii">#REF!</definedName>
    <definedName name="tuboiiii" localSheetId="2">#REF!</definedName>
    <definedName name="tuboiiii" localSheetId="0">#REF!</definedName>
    <definedName name="tuboiiii" localSheetId="1">#REF!</definedName>
    <definedName name="tuboiiii">#REF!</definedName>
    <definedName name="tubui" localSheetId="2">#REF!</definedName>
    <definedName name="tubui" localSheetId="0">#REF!</definedName>
    <definedName name="tubui" localSheetId="1">#REF!</definedName>
    <definedName name="tubui">#REF!</definedName>
    <definedName name="tubuii" localSheetId="2">#REF!</definedName>
    <definedName name="tubuii" localSheetId="0">#REF!</definedName>
    <definedName name="tubuii" localSheetId="1">#REF!</definedName>
    <definedName name="tubuii">#REF!</definedName>
    <definedName name="tubuiii" localSheetId="2">#REF!</definedName>
    <definedName name="tubuiii" localSheetId="0">#REF!</definedName>
    <definedName name="tubuiii" localSheetId="1">#REF!</definedName>
    <definedName name="tubuiii">#REF!</definedName>
    <definedName name="tubuiiii" localSheetId="2">#REF!</definedName>
    <definedName name="tubuiiii" localSheetId="0">#REF!</definedName>
    <definedName name="tubuiiii" localSheetId="1">#REF!</definedName>
    <definedName name="tubuiiii">#REF!</definedName>
    <definedName name="UD." localSheetId="2">#REF!</definedName>
    <definedName name="UD." localSheetId="0">#REF!</definedName>
    <definedName name="UD." localSheetId="1">#REF!</definedName>
    <definedName name="UD.">#REF!</definedName>
    <definedName name="vaciado" localSheetId="2">#REF!</definedName>
    <definedName name="vaciado" localSheetId="0">#REF!</definedName>
    <definedName name="vaciado" localSheetId="1">#REF!</definedName>
    <definedName name="vaciado">#REF!</definedName>
    <definedName name="VALOR" localSheetId="2">#REF!</definedName>
    <definedName name="VALOR" localSheetId="0">#REF!</definedName>
    <definedName name="VALOR" localSheetId="1">#REF!</definedName>
    <definedName name="VALOR">#REF!</definedName>
    <definedName name="valora" localSheetId="2">#REF!</definedName>
    <definedName name="valora" localSheetId="0">#REF!</definedName>
    <definedName name="valora" localSheetId="1">#REF!</definedName>
    <definedName name="valora">#REF!</definedName>
    <definedName name="valorp" localSheetId="2">#REF!</definedName>
    <definedName name="valorp" localSheetId="0">#REF!</definedName>
    <definedName name="valorp" localSheetId="1">#REF!</definedName>
    <definedName name="valorp">#REF!</definedName>
    <definedName name="VALORPRESUPUESTO" localSheetId="2">#REF!</definedName>
    <definedName name="VALORPRESUPUESTO" localSheetId="0">#REF!</definedName>
    <definedName name="VALORPRESUPUESTO" localSheetId="1">#REF!</definedName>
    <definedName name="VALORPRESUPUESTO">#REF!</definedName>
    <definedName name="varillas" localSheetId="2">#REF!</definedName>
    <definedName name="varillas" localSheetId="0">#REF!</definedName>
    <definedName name="varillas" localSheetId="1">#REF!</definedName>
    <definedName name="varillas">#REF!</definedName>
    <definedName name="volteobote" localSheetId="2">'[3]Listado Equipos a utilizar'!#REF!</definedName>
    <definedName name="volteobote" localSheetId="0">'[3]Listado Equipos a utilizar'!#REF!</definedName>
    <definedName name="volteobote" localSheetId="1">'[3]Listado Equipos a utilizar'!#REF!</definedName>
    <definedName name="volteobote">'[3]Listado Equipos a utilizar'!#REF!</definedName>
    <definedName name="volteobotela" localSheetId="2">'[3]Listado Equipos a utilizar'!#REF!</definedName>
    <definedName name="volteobotela" localSheetId="0">'[3]Listado Equipos a utilizar'!#REF!</definedName>
    <definedName name="volteobotela" localSheetId="1">'[3]Listado Equipos a utilizar'!#REF!</definedName>
    <definedName name="volteobotela">'[3]Listado Equipos a utilizar'!#REF!</definedName>
    <definedName name="volteobotelargo" localSheetId="2">'[3]Listado Equipos a utilizar'!#REF!</definedName>
    <definedName name="volteobotelargo" localSheetId="0">'[3]Listado Equipos a utilizar'!#REF!</definedName>
    <definedName name="volteobotelargo" localSheetId="1">'[3]Listado Equipos a utilizar'!#REF!</definedName>
    <definedName name="volteobotelargo">'[3]Listado Equipos a utilizar'!#REF!</definedName>
    <definedName name="VXCSD" localSheetId="2">#REF!</definedName>
    <definedName name="VXCSD" localSheetId="0">#REF!</definedName>
    <definedName name="VXCSD" localSheetId="1">#REF!</definedName>
    <definedName name="VXCSD">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3" l="1"/>
  <c r="D30" i="3"/>
  <c r="D25" i="3" s="1"/>
  <c r="D27" i="3"/>
  <c r="D33" i="3" s="1"/>
  <c r="D24" i="3"/>
  <c r="D23" i="3"/>
  <c r="D21" i="3"/>
  <c r="D14" i="3"/>
  <c r="F66" i="2"/>
  <c r="D45" i="2"/>
  <c r="D47" i="2" s="1"/>
  <c r="D41" i="2"/>
  <c r="D39" i="2"/>
  <c r="D38" i="2"/>
  <c r="D37" i="2"/>
  <c r="D26" i="2"/>
  <c r="D25" i="2"/>
  <c r="D19" i="2"/>
  <c r="D27" i="2" s="1"/>
  <c r="D33" i="2" s="1"/>
  <c r="D18" i="2"/>
  <c r="D40" i="2" s="1"/>
  <c r="D17" i="2"/>
  <c r="D16" i="2"/>
  <c r="D14" i="2"/>
  <c r="D55" i="1"/>
  <c r="D54" i="1"/>
  <c r="D53" i="1"/>
  <c r="D48" i="1"/>
  <c r="D47" i="1"/>
  <c r="D39" i="1"/>
  <c r="D35" i="1"/>
  <c r="D34" i="1"/>
  <c r="D33" i="1"/>
  <c r="D26" i="1"/>
  <c r="D25" i="1"/>
  <c r="D24" i="1"/>
  <c r="D28" i="1" s="1"/>
  <c r="D22" i="1"/>
  <c r="D49" i="1" s="1"/>
  <c r="D19" i="1"/>
  <c r="D16" i="1"/>
  <c r="D31" i="1" s="1"/>
  <c r="D14" i="1"/>
  <c r="D23" i="2" l="1"/>
  <c r="D21" i="1"/>
  <c r="D32" i="1"/>
  <c r="D30" i="2"/>
  <c r="D21" i="2"/>
  <c r="D46" i="2"/>
  <c r="D22" i="2"/>
  <c r="D30" i="1"/>
  <c r="D36" i="1"/>
  <c r="D29" i="1" l="1"/>
  <c r="D24" i="2"/>
  <c r="D42" i="1"/>
</calcChain>
</file>

<file path=xl/sharedStrings.xml><?xml version="1.0" encoding="utf-8"?>
<sst xmlns="http://schemas.openxmlformats.org/spreadsheetml/2006/main" count="438" uniqueCount="157">
  <si>
    <t>MINISTERIO  DE OBRAS PUBLICAS Y COMUNICACIONES</t>
  </si>
  <si>
    <t>DIRECCION GENERAL  DE MANTENIMIENTO DE CARRETERA Y CAMINOS VECINALES</t>
  </si>
  <si>
    <t>No.</t>
  </si>
  <si>
    <t>PARTIDAS</t>
  </si>
  <si>
    <t>UNIDAD</t>
  </si>
  <si>
    <t>CANTIDAD</t>
  </si>
  <si>
    <t>I</t>
  </si>
  <si>
    <t>TRABAJOS GENERALES:</t>
  </si>
  <si>
    <t>1.1.1</t>
  </si>
  <si>
    <t xml:space="preserve">Ingeniería </t>
  </si>
  <si>
    <t>km</t>
  </si>
  <si>
    <t>1.2.1</t>
  </si>
  <si>
    <t>Mantenimiento de tránsito</t>
  </si>
  <si>
    <t>PA</t>
  </si>
  <si>
    <t>1.4.1</t>
  </si>
  <si>
    <t>Campamento</t>
  </si>
  <si>
    <t>II</t>
  </si>
  <si>
    <t>MOVIMIENTO DE TIERRA:</t>
  </si>
  <si>
    <t>2.1.2</t>
  </si>
  <si>
    <t>Limpieza, desmonte y destronque, área tipo B</t>
  </si>
  <si>
    <t>Ha</t>
  </si>
  <si>
    <t>2.2.4</t>
  </si>
  <si>
    <t>Remoción de alcantarillas tubulares de hasta 30"(76 cm) de Diametro Interior</t>
  </si>
  <si>
    <t>Ml</t>
  </si>
  <si>
    <t>2.2.7</t>
  </si>
  <si>
    <t xml:space="preserve">Remocion de cabezales de hormigon simple </t>
  </si>
  <si>
    <t>M3</t>
  </si>
  <si>
    <t>2.3.3</t>
  </si>
  <si>
    <t>Excavación en Material Inservible:</t>
  </si>
  <si>
    <t>a)</t>
  </si>
  <si>
    <t>Con Equipo</t>
  </si>
  <si>
    <t>M3N</t>
  </si>
  <si>
    <t>2.3.4</t>
  </si>
  <si>
    <t>Excavación de Préstamo, Caso 1, 1er. Km con Acarreo Libre</t>
  </si>
  <si>
    <t>2.3.6</t>
  </si>
  <si>
    <t>Relleno:</t>
  </si>
  <si>
    <t>Para reposicion Material Inservible</t>
  </si>
  <si>
    <t>M3C</t>
  </si>
  <si>
    <t>2.3.11</t>
  </si>
  <si>
    <t>Cuneta en pie de talud</t>
  </si>
  <si>
    <t>2.3.12</t>
  </si>
  <si>
    <t>Canalización (con equipo):</t>
  </si>
  <si>
    <t>a) Alcantarilla</t>
  </si>
  <si>
    <t>b) Arroyo Jaigua</t>
  </si>
  <si>
    <t>2.3.13</t>
  </si>
  <si>
    <t>Escarificación de superficie</t>
  </si>
  <si>
    <t>M2</t>
  </si>
  <si>
    <t>2.4.1</t>
  </si>
  <si>
    <t>Acarreo Adicional de material de excavación:</t>
  </si>
  <si>
    <t>a) Canalizacion (5.00 km)</t>
  </si>
  <si>
    <t>M3E-Hm</t>
  </si>
  <si>
    <t>b) Material Inservible (5.00 km)</t>
  </si>
  <si>
    <t>c) Material de excavacion de estructuras (5.00 km)</t>
  </si>
  <si>
    <t>d) Remoción de estructuras (5.00 km)</t>
  </si>
  <si>
    <t>2.4.2</t>
  </si>
  <si>
    <t>Acarreo Adic. de material  de Préstamo (13.00 Km)</t>
  </si>
  <si>
    <t>M3E-KM</t>
  </si>
  <si>
    <t>2.4.3</t>
  </si>
  <si>
    <t>Acarreo Adicional Material de Base (13.00 Km)</t>
  </si>
  <si>
    <t>2.5.1</t>
  </si>
  <si>
    <t>Excavación para Estructuras de hasta 1.50 m de Profundidad (con equipo)</t>
  </si>
  <si>
    <t>Excavación para Estructuras de 1.50 m hasta 3.00 m de Profundidad (con equipo)</t>
  </si>
  <si>
    <t>2.6.1</t>
  </si>
  <si>
    <t>Terminación de Sub-Rasante</t>
  </si>
  <si>
    <t>III</t>
  </si>
  <si>
    <t>SUB-BASE Y BASE:</t>
  </si>
  <si>
    <t>3.1.4</t>
  </si>
  <si>
    <t>Base granular natural (incluye AC.Ier Km)</t>
  </si>
  <si>
    <t>IV</t>
  </si>
  <si>
    <t>CAPA DE RODADURA</t>
  </si>
  <si>
    <t>4.4.2</t>
  </si>
  <si>
    <t>Tratamiento Superficial Asfaltico Doble 0.8 gls/m2</t>
  </si>
  <si>
    <t>V</t>
  </si>
  <si>
    <t>ESTRUCTURAS Y PUENTES</t>
  </si>
  <si>
    <t>5.2.4</t>
  </si>
  <si>
    <t>Hormigón estructural Clase D:</t>
  </si>
  <si>
    <t>a) Para Badenes</t>
  </si>
  <si>
    <t xml:space="preserve">b) Para Cabezales </t>
  </si>
  <si>
    <t>5.2.8</t>
  </si>
  <si>
    <t>Hormigón Ciclópeo(Incluye acarreo de piedras)</t>
  </si>
  <si>
    <t>5.2.8.1</t>
  </si>
  <si>
    <t>Hormigón simple vaciado en sitio para cunetas</t>
  </si>
  <si>
    <t>VI</t>
  </si>
  <si>
    <t>DRENAJES:</t>
  </si>
  <si>
    <t>6.1.1</t>
  </si>
  <si>
    <t>Tuberías de hormigón</t>
  </si>
  <si>
    <t>a) 36"</t>
  </si>
  <si>
    <t>ML</t>
  </si>
  <si>
    <t>6.1.4</t>
  </si>
  <si>
    <t>Material de asiento clase C</t>
  </si>
  <si>
    <t>6.1.5</t>
  </si>
  <si>
    <t>Suministro, Acarreo, Colocacion y Compactacion de Material de Relleno para Tuberias y Obras Conexas</t>
  </si>
  <si>
    <t>VII</t>
  </si>
  <si>
    <t>OBRAS COMPLEMENTARIAS</t>
  </si>
  <si>
    <t>7.8.4</t>
  </si>
  <si>
    <t>Limpieza Final y Bote</t>
  </si>
  <si>
    <t>KM</t>
  </si>
  <si>
    <t>SUB-TOTAL RD$</t>
  </si>
  <si>
    <t xml:space="preserve">SUB-TOTAL GENERAL </t>
  </si>
  <si>
    <t>Beneficios</t>
  </si>
  <si>
    <t>Seguros y Fianza</t>
  </si>
  <si>
    <t>Gastos Administrativos</t>
  </si>
  <si>
    <t>Transporte de Equipo</t>
  </si>
  <si>
    <t>P.A.</t>
  </si>
  <si>
    <t>Ley 6/86</t>
  </si>
  <si>
    <t>CODIA</t>
  </si>
  <si>
    <t>Imprevisto</t>
  </si>
  <si>
    <t>Letrero en obra</t>
  </si>
  <si>
    <t>ITBIS Beneficio</t>
  </si>
  <si>
    <t>Supervisión y Fiscalización</t>
  </si>
  <si>
    <t xml:space="preserve">TOTAL GENERAL </t>
  </si>
  <si>
    <t>NOTAS :</t>
  </si>
  <si>
    <t>El Gasto de Imprevisto solo puede ser utilizado con previa autorización de este Ministerio. MOPC</t>
  </si>
  <si>
    <t>La Partida de Inspección y Laboratorio solo podra ser utilizada con previa autorización de Supervisión y Fiscalización de Obras</t>
  </si>
  <si>
    <t>Los factores volumétricos fueron asumidos por este Departamento así como la distancia del  material</t>
  </si>
  <si>
    <t>La volumetría de este presupuesto es responsabilidad de la Supervisión de MOPC.</t>
  </si>
  <si>
    <t>Costo de Gasoil: RD$197.50 gl. RC-250 US$=4.50/GAL.</t>
  </si>
  <si>
    <t>Los P.A serán pagado a presentación de facturas y/o justificación</t>
  </si>
  <si>
    <t>VIII</t>
  </si>
  <si>
    <t>La limpieza final será requisito indispensable para la formal recepción  de la obra</t>
  </si>
  <si>
    <t>Coeficientes Utilizados</t>
  </si>
  <si>
    <t xml:space="preserve">Distancias de Minas </t>
  </si>
  <si>
    <t>Mat. Relleno  C-S=1.30, N-S=1.20, C-N=1.10</t>
  </si>
  <si>
    <t>Base 13.00 km</t>
  </si>
  <si>
    <t>Mat. Base  C-S=1.30</t>
  </si>
  <si>
    <t>Préstamo 13.00 km</t>
  </si>
  <si>
    <t>Mat. Inservible: N-S=1.43</t>
  </si>
  <si>
    <t>Bote = 5.00km</t>
  </si>
  <si>
    <t>Remoción de alcantarillas tubulares de hasta 30"(76cm) de Diametro Interior</t>
  </si>
  <si>
    <t>Canalización (con equipo)</t>
  </si>
  <si>
    <t>b) Remoción de escombros (5.00 km)</t>
  </si>
  <si>
    <t>c) Material de excavacion de Estructuras (5.00 km)</t>
  </si>
  <si>
    <t>Acarreo Adicional Material de Base (25.00 Km)</t>
  </si>
  <si>
    <t>Hormigón Ciclópeo (Incluye acarreo de piedras)</t>
  </si>
  <si>
    <t>5.6.1</t>
  </si>
  <si>
    <t>Muros de Gaviones</t>
  </si>
  <si>
    <t>d) 36"</t>
  </si>
  <si>
    <t>6.4.1</t>
  </si>
  <si>
    <t>Limpieza en sitio de alcantarilla</t>
  </si>
  <si>
    <t>Base 25.00 km</t>
  </si>
  <si>
    <t>Préstamo 25.00 km</t>
  </si>
  <si>
    <t>Bote = 5.00 km</t>
  </si>
  <si>
    <t>2.2.30</t>
  </si>
  <si>
    <t>Remocion de Encache de Cunetas</t>
  </si>
  <si>
    <t>a) En Alcantarilla</t>
  </si>
  <si>
    <t>b) En rio la Cueva</t>
  </si>
  <si>
    <t>c) Canalizacion (5.00 km)</t>
  </si>
  <si>
    <t>d) Material de escombros de cabezales y cunetas (5.00 km)</t>
  </si>
  <si>
    <t>Acarreo Adicional Material de Base (23.00 Km)</t>
  </si>
  <si>
    <t>5.2.5</t>
  </si>
  <si>
    <t>Hormigon Estructural Clase E</t>
  </si>
  <si>
    <t>a) Peatonal</t>
  </si>
  <si>
    <t>b) Vehicular</t>
  </si>
  <si>
    <t>Base 23.00 km</t>
  </si>
  <si>
    <t>RELACIÓN DE PARTIDA PARA LA RECONSTRUCCIÓN DEL CAMINO VECINAL LA GINA - CAMPECHE ABAJO - EXCAVACIÓN - SABANA GRANDE, MUNICIPIO PIMENTEL, PROVINCIA DUARTE
Long.= 4.30 Km, Ancho Promedio = 7.00 m</t>
  </si>
  <si>
    <t>RELACIÓN DE PARTIDA PARA LA RECONSTRUCCIÓN DEL CAMINO VECINAL RICON HONDO - EL FIRME - LOMA VIEJA, MUNICIPIO CASTILLO, PROVINCIA DUARTE
Long.= 9.20 Km, Ancho Promedio = 8.00 m</t>
  </si>
  <si>
    <t>RELACIÓN DE PARTIDA PARA LA RECONSTRUCCIÓN DEL CAMINO VECINAL CASA DE ALTO ABAJO - BUENA VISTA, MUNICIPIO PIMENTEL, PROVINCIA DUARTE
Long.= 5.00 Km, Ancho Promedio = 7.00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</si>
</sst>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-* #,##0.00_-;\-* #,##0.00_-;_-* &quot;-&quot;??_-;_-@_-"/>
    <numFmt numFmtId="166" formatCode="0.000"/>
    <numFmt numFmtId="167" formatCode="_-* #,##0.00\ _€_-;\-* #,##0.00\ _€_-;_-* &quot;-&quot;??\ _€_-;_-@_-"/>
    <numFmt numFmtId="168" formatCode="0.00;[Red]0.00"/>
    <numFmt numFmtId="169" formatCode="0.0%"/>
  </numFmts>
  <fonts count="16" x14ac:knownFonts="1"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Cambria"/>
      <family val="1"/>
    </font>
    <font>
      <b/>
      <sz val="12"/>
      <name val="Cambria"/>
      <family val="1"/>
    </font>
    <font>
      <sz val="1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6"/>
      <name val="Cambria"/>
      <family val="1"/>
    </font>
    <font>
      <sz val="12"/>
      <color indexed="50"/>
      <name val="Cambria"/>
      <family val="1"/>
    </font>
    <font>
      <sz val="14"/>
      <name val="Cambria"/>
      <family val="1"/>
    </font>
    <font>
      <b/>
      <sz val="10"/>
      <name val="Cambria"/>
      <family val="1"/>
    </font>
    <font>
      <b/>
      <sz val="14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7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</cellStyleXfs>
  <cellXfs count="86">
    <xf numFmtId="0" fontId="0" fillId="0" borderId="0" xfId="0"/>
    <xf numFmtId="164" fontId="4" fillId="0" borderId="0" xfId="1" applyFont="1" applyFill="1" applyBorder="1" applyAlignment="1">
      <alignment vertical="center" wrapText="1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164" fontId="4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164" fontId="6" fillId="0" borderId="0" xfId="3" applyNumberFormat="1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164" fontId="4" fillId="0" borderId="0" xfId="3" applyNumberFormat="1" applyFont="1" applyFill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7" fillId="0" borderId="0" xfId="6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4" fontId="6" fillId="0" borderId="0" xfId="3" applyNumberFormat="1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8" fillId="0" borderId="0" xfId="6" applyFont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64" fontId="9" fillId="0" borderId="0" xfId="3" applyNumberFormat="1" applyFont="1" applyFill="1" applyAlignment="1">
      <alignment vertical="center"/>
    </xf>
    <xf numFmtId="0" fontId="7" fillId="0" borderId="0" xfId="6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164" fontId="4" fillId="0" borderId="0" xfId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164" fontId="5" fillId="0" borderId="0" xfId="3" applyNumberFormat="1" applyFont="1" applyAlignment="1">
      <alignment horizontal="center" vertical="center"/>
    </xf>
    <xf numFmtId="164" fontId="11" fillId="0" borderId="0" xfId="4" applyFont="1" applyFill="1" applyBorder="1" applyAlignment="1">
      <alignment vertical="center"/>
    </xf>
    <xf numFmtId="2" fontId="10" fillId="0" borderId="0" xfId="0" applyNumberFormat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4" fillId="3" borderId="0" xfId="2" applyFont="1" applyFill="1" applyAlignment="1">
      <alignment vertical="center"/>
    </xf>
    <xf numFmtId="0" fontId="12" fillId="3" borderId="0" xfId="2" applyFont="1" applyFill="1" applyAlignment="1">
      <alignment horizontal="center" vertical="center"/>
    </xf>
    <xf numFmtId="164" fontId="12" fillId="0" borderId="0" xfId="1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4" fontId="5" fillId="0" borderId="2" xfId="5" applyNumberFormat="1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horizontal="center" vertical="center" wrapText="1"/>
    </xf>
    <xf numFmtId="4" fontId="9" fillId="0" borderId="0" xfId="5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64" fontId="4" fillId="0" borderId="0" xfId="1" applyFont="1" applyFill="1" applyBorder="1" applyAlignment="1">
      <alignment horizontal="right" vertical="center" wrapText="1"/>
    </xf>
    <xf numFmtId="167" fontId="10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6" applyFont="1" applyFill="1" applyAlignment="1">
      <alignment horizontal="center" vertical="center"/>
    </xf>
    <xf numFmtId="0" fontId="4" fillId="0" borderId="0" xfId="6" applyFont="1" applyFill="1" applyAlignment="1">
      <alignment vertical="center"/>
    </xf>
    <xf numFmtId="168" fontId="4" fillId="0" borderId="0" xfId="6" applyNumberFormat="1" applyFont="1" applyFill="1" applyAlignment="1">
      <alignment horizontal="center" vertical="center" wrapText="1"/>
    </xf>
    <xf numFmtId="0" fontId="4" fillId="0" borderId="0" xfId="6" applyFont="1" applyFill="1" applyAlignment="1">
      <alignment vertical="center" wrapText="1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vertical="center"/>
    </xf>
    <xf numFmtId="164" fontId="4" fillId="0" borderId="0" xfId="6" applyNumberFormat="1" applyFont="1" applyFill="1" applyAlignment="1">
      <alignment horizontal="center" vertical="center"/>
    </xf>
    <xf numFmtId="0" fontId="4" fillId="0" borderId="0" xfId="6" applyFont="1" applyAlignment="1">
      <alignment vertical="center" wrapText="1"/>
    </xf>
    <xf numFmtId="0" fontId="4" fillId="0" borderId="0" xfId="6" applyFont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164" fontId="5" fillId="0" borderId="0" xfId="1" applyFont="1" applyFill="1" applyBorder="1" applyAlignment="1">
      <alignment horizontal="left" vertical="center" wrapText="1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vertical="center"/>
    </xf>
    <xf numFmtId="0" fontId="4" fillId="0" borderId="0" xfId="7" applyFont="1" applyBorder="1" applyAlignment="1">
      <alignment horizontal="center" vertical="center"/>
    </xf>
    <xf numFmtId="0" fontId="5" fillId="0" borderId="0" xfId="6" applyFont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164" fontId="10" fillId="0" borderId="0" xfId="1" applyFont="1" applyFill="1" applyAlignment="1">
      <alignment vertical="center"/>
    </xf>
    <xf numFmtId="4" fontId="4" fillId="0" borderId="5" xfId="0" applyNumberFormat="1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left" vertical="center" wrapText="1"/>
    </xf>
    <xf numFmtId="0" fontId="5" fillId="0" borderId="0" xfId="2" applyFont="1" applyFill="1" applyAlignment="1">
      <alignment horizontal="left" vertical="center"/>
    </xf>
    <xf numFmtId="0" fontId="6" fillId="0" borderId="0" xfId="2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 wrapText="1"/>
    </xf>
    <xf numFmtId="0" fontId="4" fillId="0" borderId="0" xfId="2" applyFont="1" applyFill="1" applyAlignment="1">
      <alignment horizontal="left" vertical="center" wrapText="1"/>
    </xf>
    <xf numFmtId="0" fontId="5" fillId="0" borderId="0" xfId="2" applyFont="1" applyFill="1" applyAlignment="1">
      <alignment horizontal="left" vertical="center" wrapText="1"/>
    </xf>
    <xf numFmtId="164" fontId="15" fillId="0" borderId="0" xfId="0" applyNumberFormat="1" applyFont="1" applyFill="1" applyAlignment="1">
      <alignment vertical="center"/>
    </xf>
    <xf numFmtId="4" fontId="5" fillId="0" borderId="3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4" xfId="5" applyFont="1" applyFill="1" applyBorder="1" applyAlignment="1">
      <alignment horizontal="right" vertical="center"/>
    </xf>
    <xf numFmtId="10" fontId="4" fillId="0" borderId="6" xfId="0" applyNumberFormat="1" applyFont="1" applyFill="1" applyBorder="1" applyAlignment="1">
      <alignment horizontal="center" vertical="center" wrapText="1"/>
    </xf>
    <xf numFmtId="169" fontId="4" fillId="0" borderId="6" xfId="0" applyNumberFormat="1" applyFont="1" applyFill="1" applyBorder="1" applyAlignment="1">
      <alignment horizontal="center" vertical="center" wrapText="1"/>
    </xf>
    <xf numFmtId="0" fontId="12" fillId="3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</cellXfs>
  <cellStyles count="8">
    <cellStyle name="Millares" xfId="1" builtinId="3"/>
    <cellStyle name="Millares_PRESUPUESTO  TORMENTA SANDY, PROV. BARAHONA, CARMEN 2" xfId="3"/>
    <cellStyle name="Millares_reconstruccion camino Vecinal Guerra-La Joya-El peje, Tramo I y II (ING. MARIO A. ESPAILLAT DE PEÑA) 2" xfId="4"/>
    <cellStyle name="Normal" xfId="0" builtinId="0"/>
    <cellStyle name="Normal 2 2" xfId="6"/>
    <cellStyle name="Normal_Presp. Recon. Car. cruce Carretera  mella-guerra-bayaguana " xfId="2"/>
    <cellStyle name="Normal_Xl0000018" xfId="5"/>
    <cellStyle name="Normal_Xl0000020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Lictacion%20Caminos%20Prov.%20Duar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Rar$DI00.141/Copia%20de%20Presupuesto%20Preliminar%20Cruce%20Carretera%20Villa%20Jaragua%20-%20Las%20Ca&#241;itas.%20Seg&#250;n%20Dise&#241;o%20Definitivo.%2009%20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iaz/Documents/pres.%202013/CONCURSO/TRABAJOS/Transfer/Costos/Proyectos/Galerias/pres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PIA%20NOV%209-09\Pre.%20Vias%20de%20Accesos%20Edif.Sede\Documents\MIS%20DOC.%20OF\OZORIA%202006\LAS%20AMERICAS\PRESUPUESTO\PRES.%20LAS%20AMERICAS-OISOE\PASARELA%20Y%20TUNEL\PRES.%20TERMINACION%20LAS%20AMERICAS-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montes/Escritorio/CONCURSO/MPIA%20NOV%209-09/Pre.%20Vias%20de%20Accesos%20Edif.Sede/LP/Mis%20doc.%20of/OZORIA%202006/LAS%20AMERICAS/PRESUPUESTO/PRES.%20TUNEL%20CHARLE%20REV%20ABRIL%2007/TUNEL%20CHARLES%20ABRIL%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montes/Escritorio/CONCURSO/Presupuesto%20Reconstruccion%20Duarte%20santiago-Sto%20Dgo%20completa%20seop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montes/Escritorio/CONCURSO/San%20Francisco%20de%20Macoris/Analisis%20de%20Precios%20Unitari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montes/Escritorio/CONCURSO/MPIA%20NOV%209-09/Pre.%20Vias%20de%20Accesos%20Edif.Sede/EVALUACION%20CALLES%20DE%20BONAO%20-SEPT%202007-RE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montes/Escritorio/CONCURSO/Documents%20and%20Settings/Raul%20N.%20%20Rizek/My%20Documents/Carretera%20Sto.%20Dgo.%20-%20Samana/Precios%20Rincon%20de%20Molinill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gelica\c\Incava\Analisis%20Marzo%2006%20-%20Incav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montes/Escritorio/CONCURSO/Documents%20and%20Settings/a/Mis%20documentos/Maximo/Maria%20Angelica/OISOE%20EVA/Calles/Demja%20-%20Hato%20Mayor/Analisis%20Dic%2005%20-%20Demj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 TABLON"/>
      <sheetName val="Anál. 5x5 Dobl (Oct.14)"/>
      <sheetName val="Pres Alc Doble 5x5 (Sep.14)"/>
      <sheetName val="An. Doble 4x4(Oct.14) "/>
      <sheetName val="Pres Alc Doble 4x4 (Sep.14) "/>
      <sheetName val="An. Simple 5x6(Oct.14) "/>
      <sheetName val="Pres Alc Simpl.5x6 (Sep.14)"/>
      <sheetName val="imbornal"/>
      <sheetName val="Materiales"/>
      <sheetName val="Mano de Obra"/>
      <sheetName val="Rel. Equipos"/>
      <sheetName val="Rel. Equipos (2)"/>
      <sheetName val="Rendimiento  Equipos"/>
      <sheetName val="ANAL . 2019)"/>
      <sheetName val="Relacion de partida"/>
      <sheetName val="La Gina - Campeche"/>
      <sheetName val="Ricon Hondo - El Firme"/>
      <sheetName val="Casa de alto Aba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.pres. "/>
      <sheetName val="ALC. DE CAJO DE 3X3.5"/>
      <sheetName val="Pres.villa jaragua-las cañitas."/>
      <sheetName val="Villa Jaragua-Cañitas"/>
      <sheetName val="Analisis "/>
      <sheetName val="Mano de obra "/>
      <sheetName val="Materiales"/>
      <sheetName val="Equip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RESUMEN"/>
      <sheetName val="RESUMEN (2)"/>
      <sheetName val="PASARELAS"/>
      <sheetName val="TUNEL MARG-NORTE"/>
      <sheetName val="ANALISIS MUROS Y ZAPATAS "/>
      <sheetName val="PANEL PAMPP1"/>
      <sheetName val="PANEL PAMPP2"/>
      <sheetName val="VIGA POSTENS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analisis de soporte"/>
      <sheetName val="Costo horario equipos"/>
      <sheetName val="Movimiento de tierra"/>
      <sheetName val="tarifa equipos"/>
      <sheetName val="Km12 a Km150"/>
      <sheetName val="TARIFA EQUIPO"/>
      <sheetName val="Trabajos Generales"/>
      <sheetName val="Fresado"/>
      <sheetName val="Capa de Rodadura"/>
      <sheetName val="Bcheo Tecnico"/>
      <sheetName val="Base granular"/>
      <sheetName val="Obras Complementarias"/>
      <sheetName val="Drenajes"/>
      <sheetName val="Muro Gaviones"/>
      <sheetName val="Canalizacion"/>
      <sheetName val="Limpieza canaleta y maleza"/>
      <sheetName val="Señalización"/>
      <sheetName val="Relevamiento de fallas"/>
      <sheetName val="Limpieza Final"/>
      <sheetName val="Limpieza material f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F4" t="str">
            <v>FECHA: SEPTIEMBRE DEL 2004</v>
          </cell>
        </row>
        <row r="8">
          <cell r="C8" t="str">
            <v>: SANTO DOMINGO - SANTIAGO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EV. CALLES S. ISIDRO"/>
      <sheetName val="EV. CALLES LOS JARDINES"/>
      <sheetName val="EV. CALLE DUARTE "/>
      <sheetName val="EV. CALLE 16 AGOSTO"/>
      <sheetName val="EV. CALLE PADRE BILLINI"/>
      <sheetName val="EV. CALLE INDEPENDENCIA"/>
      <sheetName val="EV. CALLE FCO PEYNADO"/>
      <sheetName val="EV. CALLE DR GOTIER"/>
      <sheetName val="EV. CALLE QUISQUEYA"/>
      <sheetName val="EV. CALLE ISABEL LA CATOLICA"/>
      <sheetName val="EV. CALLES ENS. LIBERTAD"/>
      <sheetName val="EV. CALLE DR. COLUMNA"/>
      <sheetName val="PRESUP-PAVIMENTACION CALLES"/>
      <sheetName val="RESUMEN"/>
    </sheetNames>
    <sheetDataSet>
      <sheetData sheetId="0">
        <row r="725">
          <cell r="H725">
            <v>432.08100000000002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</sheetNames>
    <sheetDataSet>
      <sheetData sheetId="0" refreshError="1"/>
      <sheetData sheetId="1" refreshError="1">
        <row r="11">
          <cell r="D11">
            <v>33.5</v>
          </cell>
        </row>
        <row r="14">
          <cell r="C14">
            <v>830</v>
          </cell>
        </row>
      </sheetData>
      <sheetData sheetId="2" refreshError="1">
        <row r="3">
          <cell r="B3">
            <v>100</v>
          </cell>
        </row>
        <row r="4">
          <cell r="B4">
            <v>689.6</v>
          </cell>
        </row>
        <row r="5">
          <cell r="B5">
            <v>689.6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</sheetNames>
    <sheetDataSet>
      <sheetData sheetId="0" refreshError="1"/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  <row r="22">
          <cell r="C22">
            <v>345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MO"/>
      <sheetName val="PRECIOS_ELE"/>
      <sheetName val="Trabajos Generales"/>
      <sheetName val="Programa_de_Trabajo"/>
      <sheetName val="Uso_de_Equipos"/>
      <sheetName val="Cargas Sociales"/>
      <sheetName val="Analisis Unit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99"/>
  <sheetViews>
    <sheetView tabSelected="1" view="pageBreakPreview" topLeftCell="A73" zoomScale="78" zoomScaleNormal="91" zoomScaleSheetLayoutView="78" workbookViewId="0">
      <selection activeCell="F5" sqref="F5"/>
    </sheetView>
  </sheetViews>
  <sheetFormatPr baseColWidth="10" defaultRowHeight="15.75" x14ac:dyDescent="0.2"/>
  <cols>
    <col min="1" max="1" width="10.140625" style="47" customWidth="1"/>
    <col min="2" max="2" width="62" style="47" customWidth="1"/>
    <col min="3" max="3" width="21.42578125" style="47" customWidth="1"/>
    <col min="4" max="4" width="21.42578125" style="4" customWidth="1"/>
    <col min="5" max="5" width="25" style="22" bestFit="1" customWidth="1"/>
    <col min="6" max="6" width="11.42578125" style="22"/>
    <col min="7" max="7" width="12" style="22" bestFit="1" customWidth="1"/>
    <col min="8" max="16384" width="11.42578125" style="22"/>
  </cols>
  <sheetData>
    <row r="1" spans="1:13" ht="10.5" customHeight="1" x14ac:dyDescent="0.2">
      <c r="A1" s="20"/>
      <c r="B1" s="20"/>
      <c r="C1" s="85"/>
      <c r="D1" s="85"/>
    </row>
    <row r="2" spans="1:13" s="25" customFormat="1" ht="17.25" customHeight="1" x14ac:dyDescent="0.2">
      <c r="A2" s="23" t="s">
        <v>0</v>
      </c>
      <c r="B2" s="23"/>
      <c r="C2" s="23"/>
      <c r="D2" s="23"/>
      <c r="E2" s="24"/>
      <c r="F2" s="24"/>
      <c r="G2" s="24"/>
      <c r="H2" s="24"/>
      <c r="I2" s="24"/>
      <c r="J2" s="24"/>
      <c r="K2" s="24"/>
      <c r="L2" s="24"/>
      <c r="M2" s="24"/>
    </row>
    <row r="3" spans="1:13" s="25" customFormat="1" ht="18" customHeight="1" x14ac:dyDescent="0.2">
      <c r="A3" s="23" t="s">
        <v>1</v>
      </c>
      <c r="B3" s="23"/>
      <c r="C3" s="23"/>
      <c r="D3" s="23"/>
      <c r="E3" s="24"/>
      <c r="F3" s="24"/>
      <c r="G3" s="24"/>
      <c r="H3" s="24"/>
      <c r="I3" s="24"/>
      <c r="J3" s="24"/>
      <c r="K3" s="24"/>
      <c r="L3" s="24"/>
      <c r="M3" s="24"/>
    </row>
    <row r="4" spans="1:13" ht="11.25" customHeight="1" x14ac:dyDescent="0.2">
      <c r="A4" s="26"/>
      <c r="B4" s="27"/>
      <c r="C4" s="84"/>
      <c r="D4" s="84"/>
    </row>
    <row r="5" spans="1:13" ht="50.45" customHeight="1" thickBot="1" x14ac:dyDescent="0.25">
      <c r="A5" s="31" t="s">
        <v>154</v>
      </c>
      <c r="B5" s="31"/>
      <c r="C5" s="31"/>
      <c r="D5" s="31"/>
    </row>
    <row r="6" spans="1:13" ht="23.25" customHeight="1" thickBot="1" x14ac:dyDescent="0.25">
      <c r="A6" s="32" t="s">
        <v>2</v>
      </c>
      <c r="B6" s="33" t="s">
        <v>3</v>
      </c>
      <c r="C6" s="34" t="s">
        <v>4</v>
      </c>
      <c r="D6" s="35" t="s">
        <v>5</v>
      </c>
      <c r="G6" s="36"/>
    </row>
    <row r="7" spans="1:13" ht="17.25" customHeight="1" x14ac:dyDescent="0.2">
      <c r="A7" s="37"/>
      <c r="B7" s="37"/>
      <c r="C7" s="37"/>
      <c r="D7" s="38"/>
      <c r="G7" s="37"/>
    </row>
    <row r="8" spans="1:13" ht="23.25" customHeight="1" x14ac:dyDescent="0.2">
      <c r="A8" s="39" t="s">
        <v>6</v>
      </c>
      <c r="B8" s="40" t="s">
        <v>7</v>
      </c>
      <c r="C8" s="41"/>
      <c r="D8" s="42"/>
      <c r="G8" s="41"/>
    </row>
    <row r="9" spans="1:13" ht="18.75" customHeight="1" x14ac:dyDescent="0.2">
      <c r="A9" s="43" t="s">
        <v>8</v>
      </c>
      <c r="B9" s="44" t="s">
        <v>9</v>
      </c>
      <c r="C9" s="43" t="s">
        <v>10</v>
      </c>
      <c r="D9" s="45">
        <v>4.3</v>
      </c>
      <c r="E9" s="46"/>
      <c r="G9" s="43"/>
    </row>
    <row r="10" spans="1:13" ht="18.75" customHeight="1" x14ac:dyDescent="0.2">
      <c r="A10" s="43" t="s">
        <v>11</v>
      </c>
      <c r="B10" s="44" t="s">
        <v>12</v>
      </c>
      <c r="C10" s="43" t="s">
        <v>13</v>
      </c>
      <c r="D10" s="45">
        <v>1</v>
      </c>
      <c r="E10" s="46"/>
      <c r="G10" s="43"/>
    </row>
    <row r="11" spans="1:13" ht="18.75" customHeight="1" x14ac:dyDescent="0.2">
      <c r="A11" s="43" t="s">
        <v>14</v>
      </c>
      <c r="B11" s="44" t="s">
        <v>15</v>
      </c>
      <c r="C11" s="43" t="s">
        <v>13</v>
      </c>
      <c r="D11" s="45">
        <v>1</v>
      </c>
      <c r="E11" s="46"/>
      <c r="G11" s="43"/>
    </row>
    <row r="12" spans="1:13" ht="18.75" customHeight="1" x14ac:dyDescent="0.2">
      <c r="A12" s="43"/>
      <c r="B12" s="44"/>
      <c r="C12" s="43"/>
      <c r="D12" s="45"/>
      <c r="E12" s="46"/>
      <c r="G12" s="43"/>
    </row>
    <row r="13" spans="1:13" ht="22.5" customHeight="1" x14ac:dyDescent="0.2">
      <c r="A13" s="39" t="s">
        <v>16</v>
      </c>
      <c r="B13" s="40" t="s">
        <v>17</v>
      </c>
      <c r="C13" s="41"/>
      <c r="D13" s="42"/>
      <c r="E13" s="46"/>
      <c r="G13" s="41"/>
    </row>
    <row r="14" spans="1:13" ht="21.75" customHeight="1" x14ac:dyDescent="0.2">
      <c r="A14" s="48" t="s">
        <v>18</v>
      </c>
      <c r="B14" s="49" t="s">
        <v>19</v>
      </c>
      <c r="C14" s="50" t="s">
        <v>20</v>
      </c>
      <c r="D14" s="1">
        <f>D9*1000*2/10000</f>
        <v>0.86</v>
      </c>
      <c r="E14" s="46"/>
      <c r="G14" s="41"/>
    </row>
    <row r="15" spans="1:13" ht="36" customHeight="1" x14ac:dyDescent="0.2">
      <c r="A15" s="48" t="s">
        <v>21</v>
      </c>
      <c r="B15" s="51" t="s">
        <v>22</v>
      </c>
      <c r="C15" s="48" t="s">
        <v>23</v>
      </c>
      <c r="D15" s="1">
        <v>36</v>
      </c>
      <c r="E15" s="46"/>
      <c r="G15" s="41"/>
    </row>
    <row r="16" spans="1:13" ht="22.5" customHeight="1" x14ac:dyDescent="0.2">
      <c r="A16" s="48" t="s">
        <v>24</v>
      </c>
      <c r="B16" s="49" t="s">
        <v>25</v>
      </c>
      <c r="C16" s="48" t="s">
        <v>26</v>
      </c>
      <c r="D16" s="1">
        <f>3.37*4*2</f>
        <v>26.96</v>
      </c>
      <c r="E16" s="46"/>
      <c r="G16" s="41"/>
    </row>
    <row r="17" spans="1:7" ht="21" customHeight="1" x14ac:dyDescent="0.2">
      <c r="A17" s="48" t="s">
        <v>27</v>
      </c>
      <c r="B17" s="49" t="s">
        <v>28</v>
      </c>
      <c r="C17" s="48"/>
      <c r="D17" s="1"/>
      <c r="E17" s="46"/>
      <c r="G17" s="41"/>
    </row>
    <row r="18" spans="1:7" ht="21" customHeight="1" x14ac:dyDescent="0.2">
      <c r="A18" s="48" t="s">
        <v>29</v>
      </c>
      <c r="B18" s="49" t="s">
        <v>30</v>
      </c>
      <c r="C18" s="48" t="s">
        <v>31</v>
      </c>
      <c r="D18" s="1">
        <v>6560</v>
      </c>
      <c r="E18" s="46"/>
      <c r="G18" s="41"/>
    </row>
    <row r="19" spans="1:7" ht="31.5" x14ac:dyDescent="0.2">
      <c r="A19" s="48" t="s">
        <v>32</v>
      </c>
      <c r="B19" s="51" t="s">
        <v>33</v>
      </c>
      <c r="C19" s="48" t="s">
        <v>31</v>
      </c>
      <c r="D19" s="1">
        <f>D18</f>
        <v>6560</v>
      </c>
      <c r="E19" s="46"/>
      <c r="G19" s="41"/>
    </row>
    <row r="20" spans="1:7" ht="22.5" customHeight="1" x14ac:dyDescent="0.2">
      <c r="A20" s="52" t="s">
        <v>34</v>
      </c>
      <c r="B20" s="53" t="s">
        <v>35</v>
      </c>
      <c r="C20" s="52"/>
      <c r="D20" s="1"/>
      <c r="E20" s="46"/>
      <c r="G20" s="41"/>
    </row>
    <row r="21" spans="1:7" ht="22.5" customHeight="1" x14ac:dyDescent="0.2">
      <c r="A21" s="52" t="s">
        <v>29</v>
      </c>
      <c r="B21" s="49" t="s">
        <v>36</v>
      </c>
      <c r="C21" s="48" t="s">
        <v>37</v>
      </c>
      <c r="D21" s="1">
        <f>D19</f>
        <v>6560</v>
      </c>
      <c r="E21" s="46"/>
      <c r="G21" s="41"/>
    </row>
    <row r="22" spans="1:7" ht="22.5" customHeight="1" x14ac:dyDescent="0.2">
      <c r="A22" s="48" t="s">
        <v>38</v>
      </c>
      <c r="B22" s="49" t="s">
        <v>39</v>
      </c>
      <c r="C22" s="48" t="s">
        <v>23</v>
      </c>
      <c r="D22" s="1">
        <f>D9*2*1000</f>
        <v>8600</v>
      </c>
      <c r="E22" s="46"/>
      <c r="G22" s="41"/>
    </row>
    <row r="23" spans="1:7" ht="22.5" customHeight="1" x14ac:dyDescent="0.2">
      <c r="A23" s="48" t="s">
        <v>40</v>
      </c>
      <c r="B23" s="49" t="s">
        <v>41</v>
      </c>
      <c r="C23" s="54"/>
      <c r="D23" s="1"/>
      <c r="E23" s="46"/>
      <c r="G23" s="41"/>
    </row>
    <row r="24" spans="1:7" ht="22.5" customHeight="1" x14ac:dyDescent="0.2">
      <c r="A24" s="48"/>
      <c r="B24" s="49" t="s">
        <v>42</v>
      </c>
      <c r="C24" s="54" t="s">
        <v>26</v>
      </c>
      <c r="D24" s="1">
        <f>25*4*1.7*0.2</f>
        <v>34</v>
      </c>
      <c r="E24" s="46"/>
      <c r="G24" s="41"/>
    </row>
    <row r="25" spans="1:7" ht="22.5" customHeight="1" x14ac:dyDescent="0.2">
      <c r="A25" s="48"/>
      <c r="B25" s="49" t="s">
        <v>43</v>
      </c>
      <c r="C25" s="54" t="s">
        <v>26</v>
      </c>
      <c r="D25" s="1">
        <f>40*6*0.4</f>
        <v>96</v>
      </c>
      <c r="E25" s="46"/>
      <c r="G25" s="41"/>
    </row>
    <row r="26" spans="1:7" ht="21.75" customHeight="1" x14ac:dyDescent="0.2">
      <c r="A26" s="52" t="s">
        <v>44</v>
      </c>
      <c r="B26" s="53" t="s">
        <v>45</v>
      </c>
      <c r="C26" s="52" t="s">
        <v>46</v>
      </c>
      <c r="D26" s="1">
        <f>D9*1000*7</f>
        <v>30100</v>
      </c>
      <c r="E26" s="46"/>
      <c r="G26" s="41"/>
    </row>
    <row r="27" spans="1:7" ht="21" customHeight="1" x14ac:dyDescent="0.2">
      <c r="A27" s="52" t="s">
        <v>47</v>
      </c>
      <c r="B27" s="53" t="s">
        <v>48</v>
      </c>
      <c r="C27" s="52"/>
      <c r="D27" s="1"/>
      <c r="E27" s="46"/>
      <c r="G27" s="41"/>
    </row>
    <row r="28" spans="1:7" ht="20.45" customHeight="1" x14ac:dyDescent="0.2">
      <c r="A28" s="52"/>
      <c r="B28" s="53" t="s">
        <v>49</v>
      </c>
      <c r="C28" s="52" t="s">
        <v>50</v>
      </c>
      <c r="D28" s="1">
        <f>(D24+D25)*1.3*10*5</f>
        <v>8450</v>
      </c>
      <c r="E28" s="46"/>
      <c r="G28" s="41"/>
    </row>
    <row r="29" spans="1:7" ht="20.45" customHeight="1" x14ac:dyDescent="0.2">
      <c r="A29" s="52"/>
      <c r="B29" s="53" t="s">
        <v>51</v>
      </c>
      <c r="C29" s="52" t="s">
        <v>50</v>
      </c>
      <c r="D29" s="1">
        <f>D21*1.3*10*5</f>
        <v>426400</v>
      </c>
      <c r="E29" s="46"/>
      <c r="G29" s="41"/>
    </row>
    <row r="30" spans="1:7" ht="20.45" customHeight="1" x14ac:dyDescent="0.2">
      <c r="A30" s="52"/>
      <c r="B30" s="53" t="s">
        <v>52</v>
      </c>
      <c r="C30" s="52" t="s">
        <v>50</v>
      </c>
      <c r="D30" s="1">
        <f>(D34*D35)*1.3*10*5</f>
        <v>100245.60000000003</v>
      </c>
      <c r="E30" s="46"/>
      <c r="G30" s="41"/>
    </row>
    <row r="31" spans="1:7" ht="20.45" customHeight="1" x14ac:dyDescent="0.2">
      <c r="A31" s="52"/>
      <c r="B31" s="53" t="s">
        <v>53</v>
      </c>
      <c r="C31" s="52" t="s">
        <v>50</v>
      </c>
      <c r="D31" s="1">
        <f>D16*1.55*10*5</f>
        <v>2089.4</v>
      </c>
      <c r="E31" s="46"/>
      <c r="G31" s="41"/>
    </row>
    <row r="32" spans="1:7" ht="20.45" customHeight="1" x14ac:dyDescent="0.2">
      <c r="A32" s="52" t="s">
        <v>54</v>
      </c>
      <c r="B32" s="55" t="s">
        <v>55</v>
      </c>
      <c r="C32" s="52" t="s">
        <v>56</v>
      </c>
      <c r="D32" s="1">
        <f>D19*1.3*13</f>
        <v>110864</v>
      </c>
      <c r="E32" s="46"/>
      <c r="G32" s="41"/>
    </row>
    <row r="33" spans="1:7" ht="21" customHeight="1" x14ac:dyDescent="0.2">
      <c r="A33" s="52" t="s">
        <v>57</v>
      </c>
      <c r="B33" s="53" t="s">
        <v>58</v>
      </c>
      <c r="C33" s="52" t="s">
        <v>56</v>
      </c>
      <c r="D33" s="1">
        <f>D39*1.3*13</f>
        <v>689520</v>
      </c>
      <c r="E33" s="46"/>
      <c r="G33" s="41"/>
    </row>
    <row r="34" spans="1:7" ht="35.25" customHeight="1" x14ac:dyDescent="0.2">
      <c r="A34" s="52" t="s">
        <v>59</v>
      </c>
      <c r="B34" s="55" t="s">
        <v>60</v>
      </c>
      <c r="C34" s="56" t="s">
        <v>31</v>
      </c>
      <c r="D34" s="1">
        <f>0.5*8*3</f>
        <v>12</v>
      </c>
      <c r="E34" s="46"/>
      <c r="G34" s="41"/>
    </row>
    <row r="35" spans="1:7" ht="35.25" customHeight="1" x14ac:dyDescent="0.2">
      <c r="A35" s="52" t="s">
        <v>59</v>
      </c>
      <c r="B35" s="55" t="s">
        <v>61</v>
      </c>
      <c r="C35" s="56" t="s">
        <v>31</v>
      </c>
      <c r="D35" s="1">
        <f>32.13*4</f>
        <v>128.52000000000001</v>
      </c>
      <c r="E35" s="46"/>
      <c r="G35" s="41"/>
    </row>
    <row r="36" spans="1:7" ht="18.75" customHeight="1" x14ac:dyDescent="0.2">
      <c r="A36" s="52" t="s">
        <v>62</v>
      </c>
      <c r="B36" s="53" t="s">
        <v>63</v>
      </c>
      <c r="C36" s="52" t="s">
        <v>46</v>
      </c>
      <c r="D36" s="1">
        <f>D26</f>
        <v>30100</v>
      </c>
      <c r="E36" s="46"/>
      <c r="G36" s="41"/>
    </row>
    <row r="37" spans="1:7" ht="16.899999999999999" customHeight="1" x14ac:dyDescent="0.2">
      <c r="A37" s="52"/>
      <c r="B37" s="53"/>
      <c r="C37" s="52"/>
      <c r="D37" s="1"/>
      <c r="E37" s="46"/>
      <c r="G37" s="41"/>
    </row>
    <row r="38" spans="1:7" s="57" customFormat="1" ht="16.899999999999999" customHeight="1" x14ac:dyDescent="0.2">
      <c r="A38" s="39" t="s">
        <v>64</v>
      </c>
      <c r="B38" s="40" t="s">
        <v>65</v>
      </c>
      <c r="C38" s="41"/>
      <c r="D38" s="45"/>
      <c r="E38" s="46"/>
      <c r="G38" s="41"/>
    </row>
    <row r="39" spans="1:7" ht="16.899999999999999" customHeight="1" x14ac:dyDescent="0.2">
      <c r="A39" s="52" t="s">
        <v>66</v>
      </c>
      <c r="B39" s="53" t="s">
        <v>67</v>
      </c>
      <c r="C39" s="52" t="s">
        <v>37</v>
      </c>
      <c r="D39" s="45">
        <f>40800</f>
        <v>40800</v>
      </c>
      <c r="E39" s="46"/>
      <c r="G39" s="43"/>
    </row>
    <row r="40" spans="1:7" ht="16.899999999999999" customHeight="1" x14ac:dyDescent="0.2">
      <c r="A40" s="52"/>
      <c r="B40" s="53"/>
      <c r="C40" s="52"/>
      <c r="D40" s="45"/>
      <c r="E40" s="46"/>
      <c r="G40" s="43"/>
    </row>
    <row r="41" spans="1:7" ht="24" customHeight="1" x14ac:dyDescent="0.2">
      <c r="A41" s="39" t="s">
        <v>68</v>
      </c>
      <c r="B41" s="40" t="s">
        <v>69</v>
      </c>
      <c r="C41" s="39"/>
      <c r="D41" s="58"/>
      <c r="E41" s="46"/>
      <c r="G41" s="43"/>
    </row>
    <row r="42" spans="1:7" ht="24" customHeight="1" x14ac:dyDescent="0.2">
      <c r="A42" s="52" t="s">
        <v>70</v>
      </c>
      <c r="B42" s="53" t="s">
        <v>71</v>
      </c>
      <c r="C42" s="52" t="s">
        <v>46</v>
      </c>
      <c r="D42" s="4">
        <f>D36</f>
        <v>30100</v>
      </c>
      <c r="E42" s="46"/>
      <c r="G42" s="43"/>
    </row>
    <row r="43" spans="1:7" ht="24" customHeight="1" x14ac:dyDescent="0.2">
      <c r="A43" s="43"/>
      <c r="B43" s="44"/>
      <c r="C43" s="43"/>
      <c r="D43" s="45"/>
      <c r="E43" s="46"/>
      <c r="G43" s="43"/>
    </row>
    <row r="44" spans="1:7" ht="24" customHeight="1" x14ac:dyDescent="0.2">
      <c r="A44" s="59" t="s">
        <v>72</v>
      </c>
      <c r="B44" s="60" t="s">
        <v>73</v>
      </c>
      <c r="C44" s="61"/>
      <c r="D44" s="45"/>
      <c r="E44" s="46"/>
      <c r="G44" s="43"/>
    </row>
    <row r="45" spans="1:7" ht="24" customHeight="1" x14ac:dyDescent="0.2">
      <c r="A45" s="52" t="s">
        <v>74</v>
      </c>
      <c r="B45" s="53" t="s">
        <v>75</v>
      </c>
      <c r="C45" s="52"/>
      <c r="D45" s="45"/>
      <c r="E45" s="46"/>
      <c r="G45" s="43"/>
    </row>
    <row r="46" spans="1:7" ht="24" customHeight="1" x14ac:dyDescent="0.2">
      <c r="A46" s="52"/>
      <c r="B46" s="53" t="s">
        <v>76</v>
      </c>
      <c r="C46" s="52" t="s">
        <v>26</v>
      </c>
      <c r="D46" s="45">
        <v>2.25</v>
      </c>
      <c r="E46" s="46"/>
      <c r="G46" s="43"/>
    </row>
    <row r="47" spans="1:7" ht="24" customHeight="1" x14ac:dyDescent="0.2">
      <c r="A47" s="52"/>
      <c r="B47" s="53" t="s">
        <v>77</v>
      </c>
      <c r="C47" s="52" t="s">
        <v>26</v>
      </c>
      <c r="D47" s="45">
        <f>3.37*4*2</f>
        <v>26.96</v>
      </c>
      <c r="E47" s="46"/>
      <c r="G47" s="43"/>
    </row>
    <row r="48" spans="1:7" ht="24" customHeight="1" x14ac:dyDescent="0.2">
      <c r="A48" s="52" t="s">
        <v>78</v>
      </c>
      <c r="B48" s="53" t="s">
        <v>79</v>
      </c>
      <c r="C48" s="52" t="s">
        <v>26</v>
      </c>
      <c r="D48" s="45">
        <f>5.25</f>
        <v>5.25</v>
      </c>
      <c r="E48" s="46"/>
      <c r="G48" s="43"/>
    </row>
    <row r="49" spans="1:7" ht="24" customHeight="1" x14ac:dyDescent="0.2">
      <c r="A49" s="52" t="s">
        <v>80</v>
      </c>
      <c r="B49" s="53" t="s">
        <v>81</v>
      </c>
      <c r="C49" s="52" t="s">
        <v>26</v>
      </c>
      <c r="D49" s="45">
        <f>D22*2.12*0.1</f>
        <v>1823.2</v>
      </c>
      <c r="E49" s="46"/>
      <c r="G49" s="43"/>
    </row>
    <row r="50" spans="1:7" ht="24" customHeight="1" x14ac:dyDescent="0.2">
      <c r="A50" s="43"/>
      <c r="B50" s="44"/>
      <c r="C50" s="43"/>
      <c r="D50" s="45"/>
      <c r="E50" s="46"/>
      <c r="G50" s="43"/>
    </row>
    <row r="51" spans="1:7" ht="24" customHeight="1" x14ac:dyDescent="0.2">
      <c r="A51" s="59" t="s">
        <v>82</v>
      </c>
      <c r="B51" s="62" t="s">
        <v>83</v>
      </c>
      <c r="C51" s="61"/>
      <c r="D51" s="45"/>
      <c r="E51" s="46"/>
      <c r="G51" s="43"/>
    </row>
    <row r="52" spans="1:7" ht="24" customHeight="1" x14ac:dyDescent="0.2">
      <c r="A52" s="52" t="s">
        <v>84</v>
      </c>
      <c r="B52" s="55" t="s">
        <v>85</v>
      </c>
      <c r="C52" s="52"/>
      <c r="D52" s="45"/>
      <c r="E52" s="46"/>
      <c r="G52" s="43"/>
    </row>
    <row r="53" spans="1:7" ht="24" customHeight="1" x14ac:dyDescent="0.2">
      <c r="A53" s="52"/>
      <c r="B53" s="55" t="s">
        <v>86</v>
      </c>
      <c r="C53" s="52" t="s">
        <v>87</v>
      </c>
      <c r="D53" s="45">
        <f>4*8</f>
        <v>32</v>
      </c>
      <c r="E53" s="46"/>
      <c r="G53" s="43"/>
    </row>
    <row r="54" spans="1:7" ht="18.75" customHeight="1" x14ac:dyDescent="0.2">
      <c r="A54" s="52" t="s">
        <v>88</v>
      </c>
      <c r="B54" s="53" t="s">
        <v>89</v>
      </c>
      <c r="C54" s="52" t="s">
        <v>26</v>
      </c>
      <c r="D54" s="45">
        <f>1.7*0.1*8*4</f>
        <v>5.44</v>
      </c>
      <c r="E54" s="46"/>
      <c r="G54" s="43"/>
    </row>
    <row r="55" spans="1:7" ht="36" customHeight="1" x14ac:dyDescent="0.2">
      <c r="A55" s="52" t="s">
        <v>90</v>
      </c>
      <c r="B55" s="55" t="s">
        <v>91</v>
      </c>
      <c r="C55" s="52" t="s">
        <v>26</v>
      </c>
      <c r="D55" s="45">
        <f>2.45*8*4</f>
        <v>78.400000000000006</v>
      </c>
      <c r="E55" s="46"/>
      <c r="G55" s="43"/>
    </row>
    <row r="56" spans="1:7" ht="18.75" customHeight="1" x14ac:dyDescent="0.2">
      <c r="A56" s="43"/>
      <c r="B56" s="44"/>
      <c r="C56" s="43"/>
      <c r="D56" s="45"/>
      <c r="E56" s="46"/>
      <c r="G56" s="43"/>
    </row>
    <row r="57" spans="1:7" ht="18.75" customHeight="1" x14ac:dyDescent="0.2">
      <c r="A57" s="59" t="s">
        <v>92</v>
      </c>
      <c r="B57" s="60" t="s">
        <v>93</v>
      </c>
      <c r="C57" s="61"/>
      <c r="D57" s="45"/>
      <c r="E57" s="46"/>
      <c r="G57" s="43"/>
    </row>
    <row r="58" spans="1:7" ht="18.75" customHeight="1" x14ac:dyDescent="0.2">
      <c r="A58" s="52" t="s">
        <v>94</v>
      </c>
      <c r="B58" s="53" t="s">
        <v>95</v>
      </c>
      <c r="C58" s="52" t="s">
        <v>96</v>
      </c>
      <c r="D58" s="45">
        <v>4.3</v>
      </c>
      <c r="E58" s="46"/>
      <c r="G58" s="43"/>
    </row>
    <row r="59" spans="1:7" x14ac:dyDescent="0.2">
      <c r="A59" s="43"/>
      <c r="B59" s="44"/>
      <c r="C59" s="43"/>
      <c r="D59" s="45"/>
      <c r="E59" s="46"/>
      <c r="G59" s="43"/>
    </row>
    <row r="60" spans="1:7" ht="23.25" customHeight="1" x14ac:dyDescent="0.2">
      <c r="A60" s="43"/>
      <c r="B60" s="44"/>
      <c r="C60" s="63" t="s">
        <v>97</v>
      </c>
      <c r="D60" s="63"/>
      <c r="E60" s="64"/>
      <c r="G60" s="43"/>
    </row>
    <row r="61" spans="1:7" ht="18.75" customHeight="1" thickBot="1" x14ac:dyDescent="0.25">
      <c r="A61" s="43"/>
      <c r="B61" s="44"/>
      <c r="C61" s="43"/>
      <c r="D61" s="45"/>
      <c r="E61" s="46"/>
      <c r="G61" s="43"/>
    </row>
    <row r="62" spans="1:7" s="30" customFormat="1" ht="25.5" customHeight="1" thickBot="1" x14ac:dyDescent="0.25">
      <c r="A62" s="43"/>
      <c r="B62" s="79" t="s">
        <v>98</v>
      </c>
      <c r="C62" s="81"/>
      <c r="D62"/>
      <c r="E62" s="46"/>
    </row>
    <row r="63" spans="1:7" s="30" customFormat="1" ht="18.600000000000001" customHeight="1" x14ac:dyDescent="0.2">
      <c r="A63" s="43"/>
      <c r="B63" s="65" t="s">
        <v>99</v>
      </c>
      <c r="C63" s="82">
        <v>0.1</v>
      </c>
      <c r="D63"/>
      <c r="E63" s="22"/>
    </row>
    <row r="64" spans="1:7" s="30" customFormat="1" ht="18.600000000000001" customHeight="1" x14ac:dyDescent="0.2">
      <c r="A64" s="43"/>
      <c r="B64" s="65" t="s">
        <v>100</v>
      </c>
      <c r="C64" s="82">
        <v>0.04</v>
      </c>
      <c r="D64"/>
      <c r="E64" s="66"/>
    </row>
    <row r="65" spans="1:6" s="30" customFormat="1" ht="18.600000000000001" customHeight="1" x14ac:dyDescent="0.2">
      <c r="A65" s="43"/>
      <c r="B65" s="65" t="s">
        <v>101</v>
      </c>
      <c r="C65" s="82">
        <v>0.03</v>
      </c>
      <c r="D65"/>
      <c r="E65" s="22"/>
    </row>
    <row r="66" spans="1:6" s="30" customFormat="1" ht="18.600000000000001" customHeight="1" x14ac:dyDescent="0.2">
      <c r="A66" s="43"/>
      <c r="B66" s="65" t="s">
        <v>102</v>
      </c>
      <c r="C66" s="82" t="s">
        <v>103</v>
      </c>
      <c r="D66"/>
      <c r="E66" s="22"/>
    </row>
    <row r="67" spans="1:6" s="30" customFormat="1" ht="18.600000000000001" customHeight="1" x14ac:dyDescent="0.2">
      <c r="A67" s="43"/>
      <c r="B67" s="65" t="s">
        <v>104</v>
      </c>
      <c r="C67" s="82">
        <v>0.01</v>
      </c>
      <c r="D67"/>
      <c r="E67" s="22"/>
    </row>
    <row r="68" spans="1:6" s="30" customFormat="1" ht="18.600000000000001" customHeight="1" x14ac:dyDescent="0.2">
      <c r="A68" s="43"/>
      <c r="B68" s="65" t="s">
        <v>105</v>
      </c>
      <c r="C68" s="82">
        <v>1E-3</v>
      </c>
      <c r="D68"/>
      <c r="E68" s="22"/>
    </row>
    <row r="69" spans="1:6" s="30" customFormat="1" ht="18.600000000000001" customHeight="1" x14ac:dyDescent="0.2">
      <c r="A69" s="43"/>
      <c r="B69" s="80" t="s">
        <v>106</v>
      </c>
      <c r="C69" s="82">
        <v>7.4999999999999997E-2</v>
      </c>
      <c r="D69"/>
      <c r="E69" s="22"/>
    </row>
    <row r="70" spans="1:6" s="30" customFormat="1" ht="18.600000000000001" customHeight="1" x14ac:dyDescent="0.2">
      <c r="A70" s="43"/>
      <c r="B70" s="67" t="s">
        <v>107</v>
      </c>
      <c r="C70" s="82" t="s">
        <v>103</v>
      </c>
      <c r="D70"/>
      <c r="E70" s="22"/>
    </row>
    <row r="71" spans="1:6" s="30" customFormat="1" ht="18.600000000000001" customHeight="1" x14ac:dyDescent="0.2">
      <c r="A71" s="43"/>
      <c r="B71" s="67" t="s">
        <v>108</v>
      </c>
      <c r="C71" s="82">
        <v>0.18</v>
      </c>
      <c r="D71"/>
      <c r="E71" s="22"/>
    </row>
    <row r="72" spans="1:6" s="30" customFormat="1" ht="18.600000000000001" customHeight="1" thickBot="1" x14ac:dyDescent="0.25">
      <c r="A72" s="43"/>
      <c r="B72" s="65" t="s">
        <v>109</v>
      </c>
      <c r="C72" s="82">
        <v>0.1</v>
      </c>
      <c r="D72"/>
      <c r="E72" s="22"/>
    </row>
    <row r="73" spans="1:6" s="30" customFormat="1" ht="21" customHeight="1" thickBot="1" x14ac:dyDescent="0.25">
      <c r="A73" s="43"/>
      <c r="B73" s="79" t="s">
        <v>110</v>
      </c>
      <c r="C73" s="81"/>
      <c r="D73"/>
      <c r="E73" s="22"/>
    </row>
    <row r="74" spans="1:6" s="30" customFormat="1" ht="21" customHeight="1" x14ac:dyDescent="0.2">
      <c r="A74" s="43"/>
      <c r="B74" s="44"/>
      <c r="C74" s="68"/>
      <c r="D74" s="68"/>
      <c r="E74" s="22"/>
    </row>
    <row r="75" spans="1:6" s="70" customFormat="1" ht="21.75" customHeight="1" x14ac:dyDescent="0.2">
      <c r="A75" s="47"/>
      <c r="B75" s="69" t="s">
        <v>111</v>
      </c>
      <c r="C75" s="7"/>
      <c r="D75" s="21"/>
    </row>
    <row r="76" spans="1:6" s="70" customFormat="1" ht="18" customHeight="1" x14ac:dyDescent="0.2">
      <c r="A76" s="3" t="s">
        <v>16</v>
      </c>
      <c r="B76" s="2" t="s">
        <v>112</v>
      </c>
      <c r="C76" s="7"/>
      <c r="D76" s="4"/>
    </row>
    <row r="77" spans="1:6" s="70" customFormat="1" ht="36.75" customHeight="1" x14ac:dyDescent="0.2">
      <c r="A77" s="3" t="s">
        <v>64</v>
      </c>
      <c r="B77" s="71" t="s">
        <v>113</v>
      </c>
      <c r="C77" s="71"/>
      <c r="D77" s="71"/>
    </row>
    <row r="78" spans="1:6" s="5" customFormat="1" ht="18" customHeight="1" x14ac:dyDescent="0.2">
      <c r="A78" s="72" t="s">
        <v>68</v>
      </c>
      <c r="B78" s="47" t="s">
        <v>114</v>
      </c>
      <c r="C78" s="47"/>
      <c r="D78" s="4"/>
      <c r="F78" s="6"/>
    </row>
    <row r="79" spans="1:6" s="5" customFormat="1" ht="18" customHeight="1" x14ac:dyDescent="0.2">
      <c r="A79" s="72" t="s">
        <v>72</v>
      </c>
      <c r="B79" s="47" t="s">
        <v>115</v>
      </c>
      <c r="C79" s="47"/>
      <c r="D79" s="4"/>
      <c r="F79" s="6"/>
    </row>
    <row r="80" spans="1:6" s="5" customFormat="1" ht="18" customHeight="1" x14ac:dyDescent="0.2">
      <c r="A80" s="3" t="s">
        <v>82</v>
      </c>
      <c r="B80" s="73" t="s">
        <v>116</v>
      </c>
      <c r="C80" s="73"/>
      <c r="D80" s="73"/>
      <c r="F80" s="6"/>
    </row>
    <row r="81" spans="1:10" s="5" customFormat="1" ht="18" customHeight="1" x14ac:dyDescent="0.2">
      <c r="A81" s="72" t="s">
        <v>92</v>
      </c>
      <c r="B81" s="73" t="s">
        <v>117</v>
      </c>
      <c r="C81" s="73"/>
      <c r="D81" s="73"/>
      <c r="F81" s="6"/>
    </row>
    <row r="82" spans="1:10" s="5" customFormat="1" ht="18" customHeight="1" x14ac:dyDescent="0.2">
      <c r="A82" s="3" t="s">
        <v>118</v>
      </c>
      <c r="B82" s="2" t="s">
        <v>119</v>
      </c>
      <c r="C82" s="7"/>
      <c r="D82" s="21"/>
      <c r="F82" s="6"/>
    </row>
    <row r="83" spans="1:10" s="5" customFormat="1" ht="9.75" customHeight="1" x14ac:dyDescent="0.2">
      <c r="A83" s="3"/>
      <c r="B83" s="2"/>
      <c r="C83" s="7"/>
      <c r="D83" s="21"/>
      <c r="F83" s="6"/>
    </row>
    <row r="84" spans="1:10" s="5" customFormat="1" ht="21" customHeight="1" x14ac:dyDescent="0.2">
      <c r="A84" s="74"/>
      <c r="B84" s="75" t="s">
        <v>120</v>
      </c>
      <c r="C84" s="77" t="s">
        <v>121</v>
      </c>
      <c r="D84" s="77"/>
      <c r="F84" s="6"/>
    </row>
    <row r="85" spans="1:10" s="5" customFormat="1" ht="19.5" customHeight="1" x14ac:dyDescent="0.2">
      <c r="A85" s="74"/>
      <c r="B85" s="2" t="s">
        <v>122</v>
      </c>
      <c r="C85" s="73" t="s">
        <v>123</v>
      </c>
      <c r="D85" s="73"/>
      <c r="F85" s="6"/>
    </row>
    <row r="86" spans="1:10" s="5" customFormat="1" ht="18.75" customHeight="1" x14ac:dyDescent="0.2">
      <c r="A86" s="7"/>
      <c r="B86" s="2" t="s">
        <v>124</v>
      </c>
      <c r="C86" s="73" t="s">
        <v>125</v>
      </c>
      <c r="D86" s="73"/>
      <c r="F86" s="6"/>
    </row>
    <row r="87" spans="1:10" s="5" customFormat="1" ht="18.75" customHeight="1" x14ac:dyDescent="0.2">
      <c r="A87" s="7"/>
      <c r="B87" s="76" t="s">
        <v>126</v>
      </c>
      <c r="C87" s="73" t="s">
        <v>127</v>
      </c>
      <c r="D87" s="73"/>
      <c r="F87" s="6"/>
    </row>
    <row r="88" spans="1:10" s="5" customFormat="1" ht="18" customHeight="1" x14ac:dyDescent="0.2">
      <c r="A88" s="7"/>
      <c r="C88" s="7"/>
      <c r="D88" s="21"/>
      <c r="F88" s="6"/>
      <c r="G88" s="9"/>
    </row>
    <row r="89" spans="1:10" s="5" customFormat="1" ht="21" customHeight="1" x14ac:dyDescent="0.2">
      <c r="A89" s="2"/>
      <c r="B89" s="3"/>
      <c r="C89" s="2"/>
      <c r="D89" s="4"/>
      <c r="F89" s="6"/>
    </row>
    <row r="90" spans="1:10" s="5" customFormat="1" ht="20.100000000000001" customHeight="1" x14ac:dyDescent="0.2">
      <c r="A90" s="2"/>
      <c r="B90" s="2"/>
      <c r="C90" s="2"/>
      <c r="D90" s="4"/>
      <c r="F90" s="6"/>
      <c r="G90" s="9"/>
    </row>
    <row r="91" spans="1:10" s="5" customFormat="1" ht="21" customHeight="1" x14ac:dyDescent="0.2">
      <c r="A91" s="8"/>
      <c r="B91" s="10"/>
      <c r="C91" s="7"/>
      <c r="D91" s="11"/>
      <c r="F91" s="12"/>
      <c r="G91" s="12"/>
      <c r="H91" s="12"/>
    </row>
    <row r="92" spans="1:10" s="5" customFormat="1" ht="21" customHeight="1" x14ac:dyDescent="0.2">
      <c r="A92" s="13"/>
      <c r="B92" s="14"/>
      <c r="C92" s="2"/>
      <c r="D92" s="4"/>
      <c r="F92" s="6"/>
    </row>
    <row r="93" spans="1:10" s="16" customFormat="1" ht="18.75" customHeight="1" x14ac:dyDescent="0.2">
      <c r="A93" s="13"/>
      <c r="B93" s="13"/>
      <c r="C93" s="15"/>
      <c r="D93" s="15"/>
      <c r="F93" s="17"/>
      <c r="I93" s="17"/>
      <c r="J93" s="17"/>
    </row>
    <row r="94" spans="1:10" s="16" customFormat="1" ht="19.149999999999999" customHeight="1" x14ac:dyDescent="0.2">
      <c r="A94" s="7"/>
      <c r="B94" s="2"/>
      <c r="C94" s="3"/>
      <c r="D94" s="4"/>
      <c r="F94" s="17"/>
      <c r="I94" s="17"/>
      <c r="J94" s="17"/>
    </row>
    <row r="95" spans="1:10" s="5" customFormat="1" ht="24" customHeight="1" x14ac:dyDescent="0.2">
      <c r="A95" s="18"/>
      <c r="B95" s="18"/>
      <c r="C95" s="18"/>
      <c r="D95" s="18"/>
      <c r="F95" s="6"/>
      <c r="I95" s="6"/>
      <c r="J95" s="6"/>
    </row>
    <row r="96" spans="1:10" s="5" customFormat="1" ht="19.5" customHeight="1" x14ac:dyDescent="0.2">
      <c r="A96" s="19"/>
      <c r="B96" s="19"/>
      <c r="C96" s="19"/>
      <c r="D96" s="19"/>
      <c r="F96" s="6"/>
      <c r="G96" s="6"/>
      <c r="I96" s="6"/>
      <c r="J96" s="6"/>
    </row>
    <row r="97" spans="1:10" s="5" customFormat="1" ht="19.5" customHeight="1" x14ac:dyDescent="0.2">
      <c r="A97" s="19"/>
      <c r="B97" s="19"/>
      <c r="C97" s="19"/>
      <c r="D97" s="19"/>
      <c r="F97" s="6"/>
      <c r="G97" s="6"/>
      <c r="I97" s="6"/>
      <c r="J97" s="6"/>
    </row>
    <row r="98" spans="1:10" s="5" customFormat="1" ht="19.5" customHeight="1" x14ac:dyDescent="0.2">
      <c r="A98" s="7"/>
      <c r="B98" s="7"/>
      <c r="C98" s="7"/>
      <c r="D98" s="11"/>
      <c r="F98" s="6"/>
      <c r="G98" s="6"/>
      <c r="I98" s="6"/>
      <c r="J98" s="6"/>
    </row>
    <row r="99" spans="1:10" s="5" customFormat="1" ht="19.5" customHeight="1" x14ac:dyDescent="0.2">
      <c r="A99" s="7"/>
      <c r="B99" s="7"/>
      <c r="C99" s="7"/>
      <c r="D99" s="11"/>
      <c r="F99" s="6"/>
      <c r="G99" s="6"/>
      <c r="I99" s="6"/>
      <c r="J99" s="6"/>
    </row>
  </sheetData>
  <mergeCells count="18">
    <mergeCell ref="C93:D93"/>
    <mergeCell ref="A95:D95"/>
    <mergeCell ref="A96:D96"/>
    <mergeCell ref="A97:D97"/>
    <mergeCell ref="C1:D1"/>
    <mergeCell ref="C4:D4"/>
    <mergeCell ref="C86:D86"/>
    <mergeCell ref="C87:D87"/>
    <mergeCell ref="F91:H91"/>
    <mergeCell ref="B77:D77"/>
    <mergeCell ref="B80:D80"/>
    <mergeCell ref="B81:D81"/>
    <mergeCell ref="C84:D84"/>
    <mergeCell ref="C85:D85"/>
    <mergeCell ref="A2:D2"/>
    <mergeCell ref="A3:D3"/>
    <mergeCell ref="A5:D5"/>
    <mergeCell ref="C60:D60"/>
  </mergeCells>
  <printOptions horizontalCentered="1"/>
  <pageMargins left="0.31496062992125984" right="0.31496062992125984" top="0.55118110236220474" bottom="0.55118110236220474" header="0.11811023622047245" footer="0.11811023622047245"/>
  <pageSetup scale="70" fitToHeight="0" orientation="portrait" r:id="rId1"/>
  <rowBreaks count="2" manualBreakCount="2">
    <brk id="43" max="3" man="1"/>
    <brk id="6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92"/>
  <sheetViews>
    <sheetView view="pageBreakPreview" topLeftCell="A73" zoomScale="78" zoomScaleNormal="91" zoomScaleSheetLayoutView="78" workbookViewId="0">
      <selection activeCell="C92" sqref="C91:C92"/>
    </sheetView>
  </sheetViews>
  <sheetFormatPr baseColWidth="10" defaultRowHeight="15.75" x14ac:dyDescent="0.2"/>
  <cols>
    <col min="1" max="1" width="13.5703125" style="47" customWidth="1"/>
    <col min="2" max="2" width="58.42578125" style="47" customWidth="1"/>
    <col min="3" max="3" width="19.140625" style="47" customWidth="1"/>
    <col min="4" max="4" width="21.5703125" style="4" customWidth="1"/>
    <col min="5" max="5" width="25" style="22" bestFit="1" customWidth="1"/>
    <col min="6" max="6" width="11.42578125" style="22"/>
    <col min="7" max="7" width="12" style="22" bestFit="1" customWidth="1"/>
    <col min="8" max="16384" width="11.42578125" style="22"/>
  </cols>
  <sheetData>
    <row r="1" spans="1:13" ht="10.5" customHeight="1" x14ac:dyDescent="0.2">
      <c r="A1" s="20"/>
      <c r="B1" s="20"/>
      <c r="C1" s="85"/>
      <c r="D1" s="85"/>
    </row>
    <row r="2" spans="1:13" s="25" customFormat="1" ht="17.25" customHeight="1" x14ac:dyDescent="0.2">
      <c r="A2" s="23" t="s">
        <v>0</v>
      </c>
      <c r="B2" s="23"/>
      <c r="C2" s="23"/>
      <c r="D2" s="23"/>
      <c r="E2" s="24"/>
      <c r="F2" s="24"/>
      <c r="G2" s="24"/>
      <c r="H2" s="24"/>
      <c r="I2" s="24"/>
      <c r="J2" s="24"/>
      <c r="K2" s="24"/>
      <c r="L2" s="24"/>
      <c r="M2" s="24"/>
    </row>
    <row r="3" spans="1:13" s="25" customFormat="1" ht="18" customHeight="1" x14ac:dyDescent="0.2">
      <c r="A3" s="23" t="s">
        <v>1</v>
      </c>
      <c r="B3" s="23"/>
      <c r="C3" s="23"/>
      <c r="D3" s="23"/>
      <c r="E3" s="24"/>
      <c r="F3" s="24"/>
      <c r="G3" s="24"/>
      <c r="H3" s="24"/>
      <c r="I3" s="24"/>
      <c r="J3" s="24"/>
      <c r="K3" s="24"/>
      <c r="L3" s="24"/>
      <c r="M3" s="24"/>
    </row>
    <row r="4" spans="1:13" ht="11.25" customHeight="1" x14ac:dyDescent="0.2">
      <c r="A4" s="26"/>
      <c r="B4" s="27"/>
      <c r="C4" s="84"/>
      <c r="D4" s="84"/>
    </row>
    <row r="5" spans="1:13" ht="50.45" customHeight="1" thickBot="1" x14ac:dyDescent="0.25">
      <c r="A5" s="31" t="s">
        <v>155</v>
      </c>
      <c r="B5" s="31"/>
      <c r="C5" s="31"/>
      <c r="D5" s="31"/>
    </row>
    <row r="6" spans="1:13" ht="23.25" customHeight="1" thickBot="1" x14ac:dyDescent="0.25">
      <c r="A6" s="32" t="s">
        <v>2</v>
      </c>
      <c r="B6" s="33" t="s">
        <v>3</v>
      </c>
      <c r="C6" s="34" t="s">
        <v>4</v>
      </c>
      <c r="D6" s="35" t="s">
        <v>5</v>
      </c>
      <c r="G6" s="36"/>
    </row>
    <row r="7" spans="1:13" ht="17.25" customHeight="1" x14ac:dyDescent="0.2">
      <c r="A7" s="37"/>
      <c r="B7" s="37"/>
      <c r="C7" s="37"/>
      <c r="D7" s="38"/>
      <c r="G7" s="37"/>
    </row>
    <row r="8" spans="1:13" ht="23.25" customHeight="1" x14ac:dyDescent="0.2">
      <c r="A8" s="39" t="s">
        <v>6</v>
      </c>
      <c r="B8" s="40" t="s">
        <v>7</v>
      </c>
      <c r="C8" s="41"/>
      <c r="D8" s="42"/>
      <c r="G8" s="41"/>
    </row>
    <row r="9" spans="1:13" ht="18.75" customHeight="1" x14ac:dyDescent="0.2">
      <c r="A9" s="43" t="s">
        <v>8</v>
      </c>
      <c r="B9" s="44" t="s">
        <v>9</v>
      </c>
      <c r="C9" s="43" t="s">
        <v>10</v>
      </c>
      <c r="D9" s="45">
        <v>9.1999999999999993</v>
      </c>
      <c r="E9" s="46"/>
      <c r="G9" s="43"/>
    </row>
    <row r="10" spans="1:13" ht="18.75" customHeight="1" x14ac:dyDescent="0.2">
      <c r="A10" s="43" t="s">
        <v>11</v>
      </c>
      <c r="B10" s="44" t="s">
        <v>12</v>
      </c>
      <c r="C10" s="43" t="s">
        <v>13</v>
      </c>
      <c r="D10" s="45">
        <v>1</v>
      </c>
      <c r="E10" s="46"/>
      <c r="G10" s="43"/>
    </row>
    <row r="11" spans="1:13" ht="18.75" customHeight="1" x14ac:dyDescent="0.2">
      <c r="A11" s="43" t="s">
        <v>14</v>
      </c>
      <c r="B11" s="44" t="s">
        <v>15</v>
      </c>
      <c r="C11" s="43" t="s">
        <v>13</v>
      </c>
      <c r="D11" s="45">
        <v>1</v>
      </c>
      <c r="E11" s="46"/>
      <c r="G11" s="43"/>
    </row>
    <row r="12" spans="1:13" ht="18.75" customHeight="1" x14ac:dyDescent="0.2">
      <c r="A12" s="43"/>
      <c r="B12" s="44"/>
      <c r="C12" s="43"/>
      <c r="D12" s="45"/>
      <c r="E12" s="46"/>
      <c r="G12" s="43"/>
    </row>
    <row r="13" spans="1:13" ht="22.5" customHeight="1" x14ac:dyDescent="0.2">
      <c r="A13" s="39" t="s">
        <v>16</v>
      </c>
      <c r="B13" s="40" t="s">
        <v>17</v>
      </c>
      <c r="C13" s="41"/>
      <c r="D13" s="42"/>
      <c r="E13" s="46"/>
      <c r="G13" s="41"/>
    </row>
    <row r="14" spans="1:13" ht="21.75" customHeight="1" x14ac:dyDescent="0.2">
      <c r="A14" s="48" t="s">
        <v>18</v>
      </c>
      <c r="B14" s="49" t="s">
        <v>19</v>
      </c>
      <c r="C14" s="50" t="s">
        <v>20</v>
      </c>
      <c r="D14" s="1">
        <f>D9*2*1000/10000</f>
        <v>1.84</v>
      </c>
      <c r="E14" s="46"/>
      <c r="G14" s="41"/>
    </row>
    <row r="15" spans="1:13" ht="36" customHeight="1" x14ac:dyDescent="0.2">
      <c r="A15" s="48" t="s">
        <v>21</v>
      </c>
      <c r="B15" s="51" t="s">
        <v>128</v>
      </c>
      <c r="C15" s="48" t="s">
        <v>23</v>
      </c>
      <c r="D15" s="1">
        <v>9</v>
      </c>
      <c r="E15" s="46"/>
      <c r="G15" s="41"/>
    </row>
    <row r="16" spans="1:13" ht="22.5" customHeight="1" x14ac:dyDescent="0.2">
      <c r="A16" s="48" t="s">
        <v>24</v>
      </c>
      <c r="B16" s="49" t="s">
        <v>25</v>
      </c>
      <c r="C16" s="48" t="s">
        <v>26</v>
      </c>
      <c r="D16" s="1">
        <f>2.45*2</f>
        <v>4.9000000000000004</v>
      </c>
      <c r="E16" s="46"/>
      <c r="G16" s="41"/>
    </row>
    <row r="17" spans="1:7" ht="22.5" customHeight="1" x14ac:dyDescent="0.2">
      <c r="A17" s="48" t="s">
        <v>40</v>
      </c>
      <c r="B17" s="49" t="s">
        <v>129</v>
      </c>
      <c r="C17" s="54" t="s">
        <v>26</v>
      </c>
      <c r="D17" s="1">
        <f>(10*3*5*0.2)</f>
        <v>30</v>
      </c>
      <c r="E17" s="46"/>
      <c r="G17" s="41"/>
    </row>
    <row r="18" spans="1:7" ht="22.5" customHeight="1" x14ac:dyDescent="0.2">
      <c r="A18" s="48" t="s">
        <v>38</v>
      </c>
      <c r="B18" s="49" t="s">
        <v>39</v>
      </c>
      <c r="C18" s="48" t="s">
        <v>23</v>
      </c>
      <c r="D18" s="1">
        <f>D9*2*1000</f>
        <v>18400</v>
      </c>
      <c r="E18" s="46"/>
      <c r="G18" s="41"/>
    </row>
    <row r="19" spans="1:7" ht="21.75" customHeight="1" x14ac:dyDescent="0.2">
      <c r="A19" s="52" t="s">
        <v>44</v>
      </c>
      <c r="B19" s="53" t="s">
        <v>45</v>
      </c>
      <c r="C19" s="52" t="s">
        <v>46</v>
      </c>
      <c r="D19" s="1">
        <f>D9*1000*8</f>
        <v>73600</v>
      </c>
      <c r="E19" s="46"/>
      <c r="G19" s="41"/>
    </row>
    <row r="20" spans="1:7" ht="21" customHeight="1" x14ac:dyDescent="0.2">
      <c r="A20" s="52" t="s">
        <v>47</v>
      </c>
      <c r="B20" s="53" t="s">
        <v>48</v>
      </c>
      <c r="C20" s="52"/>
      <c r="D20" s="1"/>
      <c r="E20" s="46"/>
      <c r="G20" s="41"/>
    </row>
    <row r="21" spans="1:7" ht="19.149999999999999" customHeight="1" x14ac:dyDescent="0.2">
      <c r="A21" s="52"/>
      <c r="B21" s="53" t="s">
        <v>49</v>
      </c>
      <c r="C21" s="52" t="s">
        <v>50</v>
      </c>
      <c r="D21" s="1">
        <f>D17*1.3*5*10</f>
        <v>1950</v>
      </c>
      <c r="E21" s="46"/>
      <c r="G21" s="41"/>
    </row>
    <row r="22" spans="1:7" ht="22.5" customHeight="1" x14ac:dyDescent="0.2">
      <c r="A22" s="52"/>
      <c r="B22" s="53" t="s">
        <v>130</v>
      </c>
      <c r="C22" s="52" t="s">
        <v>50</v>
      </c>
      <c r="D22" s="1">
        <f>D16*1.55*10*5</f>
        <v>379.75</v>
      </c>
      <c r="E22" s="46"/>
      <c r="G22" s="41"/>
    </row>
    <row r="23" spans="1:7" ht="22.5" customHeight="1" x14ac:dyDescent="0.2">
      <c r="A23" s="52"/>
      <c r="B23" s="53" t="s">
        <v>131</v>
      </c>
      <c r="C23" s="52" t="s">
        <v>50</v>
      </c>
      <c r="D23" s="1">
        <f>(D26+D25)*1.3*5*10</f>
        <v>13310.699999999999</v>
      </c>
      <c r="E23" s="46"/>
      <c r="G23" s="41"/>
    </row>
    <row r="24" spans="1:7" ht="22.5" customHeight="1" x14ac:dyDescent="0.2">
      <c r="A24" s="52" t="s">
        <v>57</v>
      </c>
      <c r="B24" s="53" t="s">
        <v>132</v>
      </c>
      <c r="C24" s="52" t="s">
        <v>56</v>
      </c>
      <c r="D24" s="1">
        <f>D30*1.3*25</f>
        <v>837200</v>
      </c>
      <c r="E24" s="46"/>
      <c r="G24" s="41"/>
    </row>
    <row r="25" spans="1:7" ht="35.25" customHeight="1" x14ac:dyDescent="0.2">
      <c r="A25" s="52" t="s">
        <v>59</v>
      </c>
      <c r="B25" s="55" t="s">
        <v>60</v>
      </c>
      <c r="C25" s="56" t="s">
        <v>31</v>
      </c>
      <c r="D25" s="1">
        <f>8*0.5*3</f>
        <v>12</v>
      </c>
      <c r="E25" s="46"/>
      <c r="G25" s="41"/>
    </row>
    <row r="26" spans="1:7" ht="35.25" customHeight="1" x14ac:dyDescent="0.2">
      <c r="A26" s="52" t="s">
        <v>59</v>
      </c>
      <c r="B26" s="55" t="s">
        <v>61</v>
      </c>
      <c r="C26" s="56" t="s">
        <v>31</v>
      </c>
      <c r="D26" s="1">
        <f>1.7*2.1*9*6</f>
        <v>192.77999999999997</v>
      </c>
      <c r="E26" s="46"/>
      <c r="G26" s="41"/>
    </row>
    <row r="27" spans="1:7" ht="22.5" customHeight="1" x14ac:dyDescent="0.2">
      <c r="A27" s="52" t="s">
        <v>62</v>
      </c>
      <c r="B27" s="53" t="s">
        <v>63</v>
      </c>
      <c r="C27" s="52" t="s">
        <v>46</v>
      </c>
      <c r="D27" s="1">
        <f>D19</f>
        <v>73600</v>
      </c>
      <c r="E27" s="46"/>
      <c r="G27" s="41"/>
    </row>
    <row r="28" spans="1:7" ht="22.5" customHeight="1" x14ac:dyDescent="0.2">
      <c r="A28" s="52"/>
      <c r="B28" s="53"/>
      <c r="C28" s="52"/>
      <c r="D28" s="1"/>
      <c r="E28" s="46"/>
      <c r="G28" s="41"/>
    </row>
    <row r="29" spans="1:7" s="57" customFormat="1" ht="26.25" customHeight="1" x14ac:dyDescent="0.2">
      <c r="A29" s="39" t="s">
        <v>64</v>
      </c>
      <c r="B29" s="40" t="s">
        <v>65</v>
      </c>
      <c r="C29" s="41"/>
      <c r="D29" s="45"/>
      <c r="E29" s="46"/>
      <c r="G29" s="41"/>
    </row>
    <row r="30" spans="1:7" ht="18.75" customHeight="1" x14ac:dyDescent="0.2">
      <c r="A30" s="52" t="s">
        <v>66</v>
      </c>
      <c r="B30" s="53" t="s">
        <v>67</v>
      </c>
      <c r="C30" s="52" t="s">
        <v>37</v>
      </c>
      <c r="D30" s="45">
        <f>D27*0.35</f>
        <v>25760</v>
      </c>
      <c r="E30" s="46"/>
      <c r="G30" s="43"/>
    </row>
    <row r="31" spans="1:7" ht="18.75" customHeight="1" x14ac:dyDescent="0.2">
      <c r="A31" s="43"/>
      <c r="B31" s="44"/>
      <c r="C31" s="43"/>
      <c r="D31" s="45"/>
      <c r="E31" s="46"/>
      <c r="G31" s="43"/>
    </row>
    <row r="32" spans="1:7" ht="18.75" customHeight="1" x14ac:dyDescent="0.2">
      <c r="A32" s="39" t="s">
        <v>68</v>
      </c>
      <c r="B32" s="40" t="s">
        <v>69</v>
      </c>
      <c r="C32" s="39"/>
      <c r="D32" s="58"/>
      <c r="E32" s="46"/>
      <c r="G32" s="43"/>
    </row>
    <row r="33" spans="1:7" ht="18.75" customHeight="1" x14ac:dyDescent="0.2">
      <c r="A33" s="52" t="s">
        <v>70</v>
      </c>
      <c r="B33" s="53" t="s">
        <v>71</v>
      </c>
      <c r="C33" s="52" t="s">
        <v>46</v>
      </c>
      <c r="D33" s="4">
        <f>D27</f>
        <v>73600</v>
      </c>
      <c r="E33" s="46"/>
      <c r="G33" s="43"/>
    </row>
    <row r="34" spans="1:7" ht="18.75" customHeight="1" x14ac:dyDescent="0.2">
      <c r="A34" s="43"/>
      <c r="B34" s="44"/>
      <c r="C34" s="43"/>
      <c r="D34" s="45"/>
      <c r="E34" s="46"/>
      <c r="G34" s="43"/>
    </row>
    <row r="35" spans="1:7" ht="18.75" customHeight="1" x14ac:dyDescent="0.2">
      <c r="A35" s="59" t="s">
        <v>72</v>
      </c>
      <c r="B35" s="60" t="s">
        <v>73</v>
      </c>
      <c r="C35" s="61"/>
      <c r="D35" s="45"/>
      <c r="E35" s="46"/>
      <c r="G35" s="43"/>
    </row>
    <row r="36" spans="1:7" ht="18.75" customHeight="1" x14ac:dyDescent="0.2">
      <c r="A36" s="52" t="s">
        <v>74</v>
      </c>
      <c r="B36" s="53" t="s">
        <v>75</v>
      </c>
      <c r="C36" s="52"/>
      <c r="D36" s="45"/>
      <c r="E36" s="46"/>
      <c r="G36" s="43"/>
    </row>
    <row r="37" spans="1:7" ht="18.75" customHeight="1" x14ac:dyDescent="0.2">
      <c r="A37" s="52"/>
      <c r="B37" s="53" t="s">
        <v>76</v>
      </c>
      <c r="C37" s="52" t="s">
        <v>26</v>
      </c>
      <c r="D37" s="45">
        <f>0.15*3*8</f>
        <v>3.5999999999999996</v>
      </c>
      <c r="E37" s="46"/>
      <c r="G37" s="43"/>
    </row>
    <row r="38" spans="1:7" ht="18.75" customHeight="1" x14ac:dyDescent="0.2">
      <c r="A38" s="52"/>
      <c r="B38" s="53" t="s">
        <v>77</v>
      </c>
      <c r="C38" s="52" t="s">
        <v>26</v>
      </c>
      <c r="D38" s="45">
        <f>3.37*5*2</f>
        <v>33.700000000000003</v>
      </c>
      <c r="E38" s="46"/>
      <c r="G38" s="43"/>
    </row>
    <row r="39" spans="1:7" ht="18.75" customHeight="1" x14ac:dyDescent="0.2">
      <c r="A39" s="52" t="s">
        <v>78</v>
      </c>
      <c r="B39" s="53" t="s">
        <v>133</v>
      </c>
      <c r="C39" s="52" t="s">
        <v>26</v>
      </c>
      <c r="D39" s="45">
        <f>0.35*3*8</f>
        <v>8.3999999999999986</v>
      </c>
      <c r="E39" s="46"/>
      <c r="G39" s="43"/>
    </row>
    <row r="40" spans="1:7" ht="18.75" customHeight="1" x14ac:dyDescent="0.2">
      <c r="A40" s="52" t="s">
        <v>80</v>
      </c>
      <c r="B40" s="53" t="s">
        <v>81</v>
      </c>
      <c r="C40" s="52" t="s">
        <v>26</v>
      </c>
      <c r="D40" s="45">
        <f>D18*2.12*0.1</f>
        <v>3900.8</v>
      </c>
      <c r="E40" s="46"/>
      <c r="G40" s="43"/>
    </row>
    <row r="41" spans="1:7" ht="18.75" customHeight="1" x14ac:dyDescent="0.2">
      <c r="A41" s="43" t="s">
        <v>134</v>
      </c>
      <c r="B41" s="44" t="s">
        <v>135</v>
      </c>
      <c r="C41" s="43" t="s">
        <v>26</v>
      </c>
      <c r="D41" s="45">
        <f>((2.5+1)/2)*3.5*50</f>
        <v>306.25</v>
      </c>
      <c r="E41" s="46"/>
      <c r="G41" s="43"/>
    </row>
    <row r="42" spans="1:7" ht="18.75" customHeight="1" x14ac:dyDescent="0.2">
      <c r="A42" s="43"/>
      <c r="B42" s="44"/>
      <c r="C42" s="43"/>
      <c r="D42" s="45"/>
      <c r="E42" s="46"/>
      <c r="G42" s="43"/>
    </row>
    <row r="43" spans="1:7" ht="15" customHeight="1" x14ac:dyDescent="0.2">
      <c r="A43" s="59" t="s">
        <v>82</v>
      </c>
      <c r="B43" s="62" t="s">
        <v>83</v>
      </c>
      <c r="C43" s="61"/>
      <c r="D43" s="45"/>
      <c r="E43" s="46"/>
      <c r="G43" s="43"/>
    </row>
    <row r="44" spans="1:7" ht="18.75" customHeight="1" x14ac:dyDescent="0.2">
      <c r="A44" s="52" t="s">
        <v>84</v>
      </c>
      <c r="B44" s="55" t="s">
        <v>85</v>
      </c>
      <c r="C44" s="52"/>
      <c r="D44" s="45"/>
      <c r="E44" s="46"/>
      <c r="G44" s="43"/>
    </row>
    <row r="45" spans="1:7" ht="18.75" customHeight="1" x14ac:dyDescent="0.2">
      <c r="A45" s="52"/>
      <c r="B45" s="55" t="s">
        <v>136</v>
      </c>
      <c r="C45" s="52" t="s">
        <v>87</v>
      </c>
      <c r="D45" s="45">
        <f>6*9</f>
        <v>54</v>
      </c>
      <c r="E45" s="46"/>
      <c r="G45" s="43"/>
    </row>
    <row r="46" spans="1:7" ht="18.75" customHeight="1" x14ac:dyDescent="0.2">
      <c r="A46" s="52" t="s">
        <v>88</v>
      </c>
      <c r="B46" s="53" t="s">
        <v>89</v>
      </c>
      <c r="C46" s="52" t="s">
        <v>26</v>
      </c>
      <c r="D46" s="45">
        <f>1.7*D45*0.1</f>
        <v>9.18</v>
      </c>
      <c r="E46" s="46"/>
      <c r="G46" s="43"/>
    </row>
    <row r="47" spans="1:7" ht="36" customHeight="1" x14ac:dyDescent="0.2">
      <c r="A47" s="52" t="s">
        <v>90</v>
      </c>
      <c r="B47" s="55" t="s">
        <v>91</v>
      </c>
      <c r="C47" s="52" t="s">
        <v>26</v>
      </c>
      <c r="D47" s="45">
        <f>2.45*D45</f>
        <v>132.30000000000001</v>
      </c>
      <c r="E47" s="46"/>
      <c r="G47" s="43"/>
    </row>
    <row r="48" spans="1:7" ht="18" customHeight="1" x14ac:dyDescent="0.2">
      <c r="A48" s="52" t="s">
        <v>137</v>
      </c>
      <c r="B48" s="55" t="s">
        <v>138</v>
      </c>
      <c r="C48" s="52" t="s">
        <v>87</v>
      </c>
      <c r="D48" s="45">
        <v>9</v>
      </c>
      <c r="E48" s="46"/>
      <c r="G48" s="43"/>
    </row>
    <row r="49" spans="1:7" ht="18.75" customHeight="1" x14ac:dyDescent="0.2">
      <c r="A49" s="43"/>
      <c r="B49" s="44"/>
      <c r="C49" s="43"/>
      <c r="D49" s="45"/>
      <c r="E49" s="46"/>
      <c r="G49" s="43"/>
    </row>
    <row r="50" spans="1:7" ht="18.75" customHeight="1" x14ac:dyDescent="0.2">
      <c r="A50" s="59" t="s">
        <v>92</v>
      </c>
      <c r="B50" s="60" t="s">
        <v>93</v>
      </c>
      <c r="C50" s="61"/>
      <c r="D50" s="45"/>
      <c r="E50" s="46"/>
      <c r="G50" s="43"/>
    </row>
    <row r="51" spans="1:7" ht="18.75" customHeight="1" x14ac:dyDescent="0.2">
      <c r="A51" s="52" t="s">
        <v>94</v>
      </c>
      <c r="B51" s="53" t="s">
        <v>95</v>
      </c>
      <c r="C51" s="52" t="s">
        <v>96</v>
      </c>
      <c r="D51" s="45">
        <v>9.1999999999999993</v>
      </c>
      <c r="E51" s="46"/>
      <c r="G51" s="43"/>
    </row>
    <row r="52" spans="1:7" ht="18.75" customHeight="1" x14ac:dyDescent="0.2">
      <c r="A52" s="43"/>
      <c r="B52" s="44"/>
      <c r="C52" s="43"/>
      <c r="D52" s="45"/>
      <c r="E52" s="46"/>
      <c r="G52" s="43"/>
    </row>
    <row r="53" spans="1:7" ht="23.25" customHeight="1" x14ac:dyDescent="0.2">
      <c r="A53" s="43"/>
      <c r="B53" s="44"/>
      <c r="C53" s="63" t="s">
        <v>97</v>
      </c>
      <c r="D53" s="63"/>
      <c r="E53" s="64"/>
      <c r="G53" s="43"/>
    </row>
    <row r="54" spans="1:7" ht="18.75" customHeight="1" thickBot="1" x14ac:dyDescent="0.25">
      <c r="A54" s="43"/>
      <c r="B54" s="44"/>
      <c r="C54" s="43"/>
      <c r="D54" s="45"/>
      <c r="E54" s="46"/>
      <c r="G54" s="43"/>
    </row>
    <row r="55" spans="1:7" s="30" customFormat="1" ht="25.5" customHeight="1" thickBot="1" x14ac:dyDescent="0.25">
      <c r="A55" s="43"/>
      <c r="B55" s="79" t="s">
        <v>98</v>
      </c>
      <c r="C55" s="81"/>
      <c r="D55"/>
      <c r="E55" s="46"/>
    </row>
    <row r="56" spans="1:7" s="30" customFormat="1" ht="24" customHeight="1" x14ac:dyDescent="0.2">
      <c r="A56" s="43"/>
      <c r="B56" s="65" t="s">
        <v>99</v>
      </c>
      <c r="C56" s="82">
        <v>0.1</v>
      </c>
      <c r="D56"/>
      <c r="E56" s="22"/>
    </row>
    <row r="57" spans="1:7" s="30" customFormat="1" ht="24" customHeight="1" x14ac:dyDescent="0.2">
      <c r="A57" s="43"/>
      <c r="B57" s="65" t="s">
        <v>100</v>
      </c>
      <c r="C57" s="82">
        <v>0.04</v>
      </c>
      <c r="D57"/>
      <c r="E57" s="66"/>
    </row>
    <row r="58" spans="1:7" s="30" customFormat="1" ht="24" customHeight="1" x14ac:dyDescent="0.2">
      <c r="A58" s="43"/>
      <c r="B58" s="65" t="s">
        <v>101</v>
      </c>
      <c r="C58" s="82">
        <v>0.03</v>
      </c>
      <c r="D58"/>
      <c r="E58" s="22"/>
    </row>
    <row r="59" spans="1:7" s="30" customFormat="1" ht="24" customHeight="1" x14ac:dyDescent="0.2">
      <c r="A59" s="43"/>
      <c r="B59" s="65" t="s">
        <v>102</v>
      </c>
      <c r="C59" s="82" t="s">
        <v>103</v>
      </c>
      <c r="D59"/>
      <c r="E59" s="22"/>
    </row>
    <row r="60" spans="1:7" s="30" customFormat="1" ht="24" customHeight="1" x14ac:dyDescent="0.2">
      <c r="A60" s="43"/>
      <c r="B60" s="65" t="s">
        <v>104</v>
      </c>
      <c r="C60" s="82">
        <v>0.01</v>
      </c>
      <c r="D60"/>
      <c r="E60" s="22"/>
    </row>
    <row r="61" spans="1:7" s="30" customFormat="1" ht="19.899999999999999" customHeight="1" x14ac:dyDescent="0.2">
      <c r="A61" s="43"/>
      <c r="B61" s="65" t="s">
        <v>105</v>
      </c>
      <c r="C61" s="82">
        <v>1E-3</v>
      </c>
      <c r="D61"/>
      <c r="E61" s="22"/>
    </row>
    <row r="62" spans="1:7" s="30" customFormat="1" ht="21.75" customHeight="1" x14ac:dyDescent="0.2">
      <c r="A62" s="43"/>
      <c r="B62" s="80" t="s">
        <v>106</v>
      </c>
      <c r="C62" s="83">
        <v>7.4999999999999997E-2</v>
      </c>
      <c r="D62"/>
      <c r="E62" s="22"/>
    </row>
    <row r="63" spans="1:7" s="30" customFormat="1" ht="21.75" customHeight="1" x14ac:dyDescent="0.2">
      <c r="A63" s="43"/>
      <c r="B63" s="67" t="s">
        <v>107</v>
      </c>
      <c r="C63" s="82" t="s">
        <v>103</v>
      </c>
      <c r="D63"/>
      <c r="E63" s="22"/>
    </row>
    <row r="64" spans="1:7" s="30" customFormat="1" ht="21.75" customHeight="1" x14ac:dyDescent="0.2">
      <c r="A64" s="43"/>
      <c r="B64" s="67" t="s">
        <v>108</v>
      </c>
      <c r="C64" s="82">
        <v>0.18</v>
      </c>
      <c r="D64"/>
      <c r="E64" s="22"/>
    </row>
    <row r="65" spans="1:6" s="30" customFormat="1" ht="24" customHeight="1" thickBot="1" x14ac:dyDescent="0.25">
      <c r="A65" s="43"/>
      <c r="B65" s="65" t="s">
        <v>109</v>
      </c>
      <c r="C65" s="82">
        <v>0.1</v>
      </c>
      <c r="D65"/>
      <c r="E65" s="22"/>
    </row>
    <row r="66" spans="1:6" s="30" customFormat="1" ht="21" customHeight="1" thickBot="1" x14ac:dyDescent="0.25">
      <c r="A66" s="43"/>
      <c r="B66" s="79" t="s">
        <v>110</v>
      </c>
      <c r="C66" s="81"/>
      <c r="D66"/>
      <c r="E66" s="78"/>
      <c r="F66" s="30">
        <f>+C66</f>
        <v>0</v>
      </c>
    </row>
    <row r="67" spans="1:6" s="30" customFormat="1" ht="21" customHeight="1" x14ac:dyDescent="0.2">
      <c r="A67" s="43"/>
      <c r="B67" s="44"/>
      <c r="C67" s="68"/>
      <c r="D67" s="68"/>
      <c r="E67" s="78"/>
    </row>
    <row r="68" spans="1:6" s="70" customFormat="1" ht="21.75" customHeight="1" x14ac:dyDescent="0.2">
      <c r="A68" s="47"/>
      <c r="B68" s="69" t="s">
        <v>111</v>
      </c>
      <c r="C68" s="7"/>
      <c r="D68" s="21"/>
    </row>
    <row r="69" spans="1:6" s="70" customFormat="1" ht="21" customHeight="1" x14ac:dyDescent="0.2">
      <c r="A69" s="3" t="s">
        <v>16</v>
      </c>
      <c r="B69" s="2" t="s">
        <v>112</v>
      </c>
      <c r="C69" s="7"/>
      <c r="D69" s="4"/>
    </row>
    <row r="70" spans="1:6" s="70" customFormat="1" ht="36.75" customHeight="1" x14ac:dyDescent="0.2">
      <c r="A70" s="3" t="s">
        <v>64</v>
      </c>
      <c r="B70" s="71" t="s">
        <v>113</v>
      </c>
      <c r="C70" s="71"/>
      <c r="D70" s="71"/>
    </row>
    <row r="71" spans="1:6" s="5" customFormat="1" ht="18.75" customHeight="1" x14ac:dyDescent="0.2">
      <c r="A71" s="72" t="s">
        <v>68</v>
      </c>
      <c r="B71" s="47" t="s">
        <v>114</v>
      </c>
      <c r="C71" s="47"/>
      <c r="D71" s="4"/>
      <c r="F71" s="6"/>
    </row>
    <row r="72" spans="1:6" s="5" customFormat="1" ht="18.75" customHeight="1" x14ac:dyDescent="0.2">
      <c r="A72" s="72" t="s">
        <v>72</v>
      </c>
      <c r="B72" s="47" t="s">
        <v>115</v>
      </c>
      <c r="C72" s="47"/>
      <c r="D72" s="4"/>
      <c r="F72" s="6"/>
    </row>
    <row r="73" spans="1:6" s="5" customFormat="1" ht="20.25" customHeight="1" x14ac:dyDescent="0.2">
      <c r="A73" s="3" t="s">
        <v>82</v>
      </c>
      <c r="B73" s="73" t="s">
        <v>116</v>
      </c>
      <c r="C73" s="73"/>
      <c r="D73" s="73"/>
      <c r="F73" s="6"/>
    </row>
    <row r="74" spans="1:6" s="5" customFormat="1" ht="19.5" customHeight="1" x14ac:dyDescent="0.2">
      <c r="A74" s="72" t="s">
        <v>92</v>
      </c>
      <c r="B74" s="73" t="s">
        <v>117</v>
      </c>
      <c r="C74" s="73"/>
      <c r="D74" s="73"/>
      <c r="F74" s="6"/>
    </row>
    <row r="75" spans="1:6" s="5" customFormat="1" ht="23.25" customHeight="1" x14ac:dyDescent="0.2">
      <c r="A75" s="3" t="s">
        <v>118</v>
      </c>
      <c r="B75" s="2" t="s">
        <v>119</v>
      </c>
      <c r="C75" s="7"/>
      <c r="D75" s="21"/>
      <c r="F75" s="6"/>
    </row>
    <row r="76" spans="1:6" s="5" customFormat="1" ht="9.75" customHeight="1" x14ac:dyDescent="0.2">
      <c r="A76" s="3"/>
      <c r="B76" s="2"/>
      <c r="C76" s="7"/>
      <c r="D76" s="21"/>
      <c r="F76" s="6"/>
    </row>
    <row r="77" spans="1:6" s="5" customFormat="1" ht="21" customHeight="1" x14ac:dyDescent="0.2">
      <c r="A77" s="74"/>
      <c r="B77" s="75" t="s">
        <v>120</v>
      </c>
      <c r="C77" s="77" t="s">
        <v>121</v>
      </c>
      <c r="D77" s="77"/>
      <c r="F77" s="6"/>
    </row>
    <row r="78" spans="1:6" s="5" customFormat="1" ht="19.5" customHeight="1" x14ac:dyDescent="0.2">
      <c r="A78" s="74"/>
      <c r="B78" s="2" t="s">
        <v>122</v>
      </c>
      <c r="C78" s="73" t="s">
        <v>139</v>
      </c>
      <c r="D78" s="73"/>
      <c r="F78" s="6"/>
    </row>
    <row r="79" spans="1:6" s="5" customFormat="1" ht="18.75" customHeight="1" x14ac:dyDescent="0.2">
      <c r="A79" s="7"/>
      <c r="B79" s="2" t="s">
        <v>124</v>
      </c>
      <c r="C79" s="73" t="s">
        <v>140</v>
      </c>
      <c r="D79" s="73"/>
      <c r="F79" s="6"/>
    </row>
    <row r="80" spans="1:6" s="5" customFormat="1" ht="18.75" customHeight="1" x14ac:dyDescent="0.2">
      <c r="A80" s="7"/>
      <c r="B80" s="76" t="s">
        <v>126</v>
      </c>
      <c r="C80" s="73" t="s">
        <v>141</v>
      </c>
      <c r="D80" s="73"/>
      <c r="F80" s="6"/>
    </row>
    <row r="81" spans="1:10" s="5" customFormat="1" ht="18" customHeight="1" x14ac:dyDescent="0.2">
      <c r="A81" s="7"/>
      <c r="C81" s="7"/>
      <c r="D81" s="21"/>
      <c r="F81" s="6"/>
      <c r="G81" s="9"/>
    </row>
    <row r="82" spans="1:10" s="5" customFormat="1" ht="21" customHeight="1" x14ac:dyDescent="0.2">
      <c r="A82" s="2"/>
      <c r="B82" s="3"/>
      <c r="C82" s="2"/>
      <c r="D82" s="4"/>
      <c r="F82" s="6"/>
    </row>
    <row r="83" spans="1:10" s="5" customFormat="1" ht="20.100000000000001" customHeight="1" x14ac:dyDescent="0.2">
      <c r="A83" s="2"/>
      <c r="B83" s="2"/>
      <c r="C83" s="2"/>
      <c r="D83" s="4"/>
      <c r="F83" s="6"/>
      <c r="G83" s="9"/>
    </row>
    <row r="84" spans="1:10" s="5" customFormat="1" ht="21" customHeight="1" x14ac:dyDescent="0.2">
      <c r="A84" s="8"/>
      <c r="B84" s="10"/>
      <c r="C84" s="7"/>
      <c r="D84" s="11"/>
      <c r="F84" s="12"/>
      <c r="G84" s="12"/>
      <c r="H84" s="12"/>
    </row>
    <row r="85" spans="1:10" s="5" customFormat="1" ht="21" customHeight="1" x14ac:dyDescent="0.2">
      <c r="A85" s="13"/>
      <c r="B85" s="14"/>
      <c r="C85" s="2"/>
      <c r="D85" s="4"/>
      <c r="F85" s="6"/>
    </row>
    <row r="86" spans="1:10" s="16" customFormat="1" ht="18.75" customHeight="1" x14ac:dyDescent="0.2">
      <c r="A86" s="15"/>
      <c r="B86" s="15"/>
      <c r="C86" s="15"/>
      <c r="D86" s="15"/>
      <c r="F86" s="17"/>
      <c r="I86" s="17"/>
      <c r="J86" s="17"/>
    </row>
    <row r="87" spans="1:10" s="16" customFormat="1" ht="28.5" customHeight="1" x14ac:dyDescent="0.2">
      <c r="A87" s="7"/>
      <c r="B87" s="2"/>
      <c r="C87" s="3"/>
      <c r="D87" s="4"/>
      <c r="F87" s="17"/>
      <c r="I87" s="17"/>
      <c r="J87" s="17"/>
    </row>
    <row r="88" spans="1:10" s="5" customFormat="1" ht="24" customHeight="1" x14ac:dyDescent="0.2">
      <c r="A88" s="18"/>
      <c r="B88" s="18"/>
      <c r="C88" s="18"/>
      <c r="D88" s="18"/>
      <c r="F88" s="6"/>
      <c r="I88" s="6"/>
      <c r="J88" s="6"/>
    </row>
    <row r="89" spans="1:10" s="5" customFormat="1" ht="19.5" customHeight="1" x14ac:dyDescent="0.2">
      <c r="A89" s="19"/>
      <c r="B89" s="19"/>
      <c r="C89" s="19"/>
      <c r="D89" s="19"/>
      <c r="F89" s="6"/>
      <c r="G89" s="6"/>
      <c r="I89" s="6"/>
      <c r="J89" s="6"/>
    </row>
    <row r="90" spans="1:10" s="5" customFormat="1" ht="19.5" customHeight="1" x14ac:dyDescent="0.2">
      <c r="A90" s="19"/>
      <c r="B90" s="19"/>
      <c r="C90" s="19"/>
      <c r="D90" s="19"/>
      <c r="F90" s="6"/>
      <c r="G90" s="6"/>
      <c r="I90" s="6"/>
      <c r="J90" s="6"/>
    </row>
    <row r="91" spans="1:10" s="5" customFormat="1" ht="19.5" customHeight="1" x14ac:dyDescent="0.2">
      <c r="A91" s="7"/>
      <c r="B91" s="7"/>
      <c r="C91" s="7"/>
      <c r="D91" s="11"/>
      <c r="F91" s="6"/>
      <c r="G91" s="6"/>
      <c r="I91" s="6"/>
      <c r="J91" s="6"/>
    </row>
    <row r="92" spans="1:10" s="5" customFormat="1" ht="19.5" customHeight="1" x14ac:dyDescent="0.2">
      <c r="A92" s="7"/>
      <c r="B92" s="7"/>
      <c r="C92" s="7"/>
      <c r="D92" s="11"/>
      <c r="F92" s="6"/>
      <c r="G92" s="6"/>
      <c r="I92" s="6"/>
      <c r="J92" s="6"/>
    </row>
  </sheetData>
  <mergeCells count="18">
    <mergeCell ref="A86:D86"/>
    <mergeCell ref="A88:D88"/>
    <mergeCell ref="A89:D89"/>
    <mergeCell ref="A90:D90"/>
    <mergeCell ref="C4:D4"/>
    <mergeCell ref="C1:D1"/>
    <mergeCell ref="C79:D79"/>
    <mergeCell ref="C80:D80"/>
    <mergeCell ref="F84:H84"/>
    <mergeCell ref="B70:D70"/>
    <mergeCell ref="B73:D73"/>
    <mergeCell ref="B74:D74"/>
    <mergeCell ref="C77:D77"/>
    <mergeCell ref="C78:D78"/>
    <mergeCell ref="A2:D2"/>
    <mergeCell ref="A3:D3"/>
    <mergeCell ref="A5:D5"/>
    <mergeCell ref="C53:D53"/>
  </mergeCells>
  <printOptions horizontalCentered="1"/>
  <pageMargins left="0.31496062992125984" right="0.11811023622047245" top="0.55118110236220474" bottom="0.55118110236220474" header="0.11811023622047245" footer="0.31496062992125984"/>
  <pageSetup scale="64" fitToHeight="0" orientation="portrait" r:id="rId1"/>
  <rowBreaks count="1" manualBreakCount="1">
    <brk id="4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92"/>
  <sheetViews>
    <sheetView view="pageBreakPreview" topLeftCell="A73" zoomScale="78" zoomScaleNormal="91" zoomScaleSheetLayoutView="78" workbookViewId="0">
      <selection activeCell="B82" sqref="A82:D90"/>
    </sheetView>
  </sheetViews>
  <sheetFormatPr baseColWidth="10" defaultRowHeight="15.75" x14ac:dyDescent="0.2"/>
  <cols>
    <col min="1" max="1" width="11.85546875" style="47" customWidth="1"/>
    <col min="2" max="2" width="58.28515625" style="47" customWidth="1"/>
    <col min="3" max="3" width="17.140625" style="47" customWidth="1"/>
    <col min="4" max="4" width="22" style="4" customWidth="1"/>
    <col min="5" max="5" width="25" style="22" bestFit="1" customWidth="1"/>
    <col min="6" max="6" width="11.42578125" style="22"/>
    <col min="7" max="7" width="12" style="22" bestFit="1" customWidth="1"/>
    <col min="8" max="16384" width="11.42578125" style="22"/>
  </cols>
  <sheetData>
    <row r="1" spans="1:13" ht="10.5" customHeight="1" x14ac:dyDescent="0.2">
      <c r="A1" s="20"/>
      <c r="B1" s="20"/>
      <c r="C1" s="20"/>
      <c r="D1" s="21"/>
    </row>
    <row r="2" spans="1:13" s="25" customFormat="1" ht="17.25" customHeight="1" x14ac:dyDescent="0.2">
      <c r="A2" s="23" t="s">
        <v>0</v>
      </c>
      <c r="B2" s="23"/>
      <c r="C2" s="23"/>
      <c r="D2" s="23"/>
      <c r="E2" s="24"/>
      <c r="F2" s="24"/>
      <c r="G2" s="24"/>
      <c r="H2" s="24"/>
      <c r="I2" s="24"/>
      <c r="J2" s="24"/>
      <c r="K2" s="24"/>
      <c r="L2" s="24"/>
      <c r="M2" s="24"/>
    </row>
    <row r="3" spans="1:13" s="25" customFormat="1" ht="18" customHeight="1" x14ac:dyDescent="0.2">
      <c r="A3" s="23" t="s">
        <v>1</v>
      </c>
      <c r="B3" s="23"/>
      <c r="C3" s="23"/>
      <c r="D3" s="23"/>
      <c r="E3" s="24"/>
      <c r="F3" s="24"/>
      <c r="G3" s="24"/>
      <c r="H3" s="24"/>
      <c r="I3" s="24"/>
      <c r="J3" s="24"/>
      <c r="K3" s="24"/>
      <c r="L3" s="24"/>
      <c r="M3" s="24"/>
    </row>
    <row r="4" spans="1:13" ht="11.25" customHeight="1" x14ac:dyDescent="0.2">
      <c r="A4" s="26"/>
      <c r="B4" s="27"/>
      <c r="C4" s="28"/>
      <c r="D4" s="29"/>
    </row>
    <row r="5" spans="1:13" ht="50.45" customHeight="1" thickBot="1" x14ac:dyDescent="0.25">
      <c r="A5" s="31" t="s">
        <v>156</v>
      </c>
      <c r="B5" s="31"/>
      <c r="C5" s="31"/>
      <c r="D5" s="31"/>
    </row>
    <row r="6" spans="1:13" ht="23.25" customHeight="1" thickBot="1" x14ac:dyDescent="0.25">
      <c r="A6" s="32" t="s">
        <v>2</v>
      </c>
      <c r="B6" s="33" t="s">
        <v>3</v>
      </c>
      <c r="C6" s="34" t="s">
        <v>4</v>
      </c>
      <c r="D6" s="35" t="s">
        <v>5</v>
      </c>
      <c r="G6" s="36"/>
    </row>
    <row r="7" spans="1:13" ht="17.25" customHeight="1" x14ac:dyDescent="0.2">
      <c r="A7" s="37"/>
      <c r="B7" s="37"/>
      <c r="C7" s="37"/>
      <c r="D7" s="38"/>
      <c r="G7" s="37"/>
    </row>
    <row r="8" spans="1:13" ht="23.25" customHeight="1" x14ac:dyDescent="0.2">
      <c r="A8" s="39" t="s">
        <v>6</v>
      </c>
      <c r="B8" s="40" t="s">
        <v>7</v>
      </c>
      <c r="C8" s="41"/>
      <c r="D8" s="42"/>
      <c r="G8" s="41"/>
    </row>
    <row r="9" spans="1:13" ht="18.75" customHeight="1" x14ac:dyDescent="0.2">
      <c r="A9" s="43" t="s">
        <v>8</v>
      </c>
      <c r="B9" s="44" t="s">
        <v>9</v>
      </c>
      <c r="C9" s="43" t="s">
        <v>10</v>
      </c>
      <c r="D9" s="45">
        <v>5</v>
      </c>
      <c r="E9" s="46"/>
      <c r="G9" s="43"/>
    </row>
    <row r="10" spans="1:13" ht="18.75" customHeight="1" x14ac:dyDescent="0.2">
      <c r="A10" s="43" t="s">
        <v>11</v>
      </c>
      <c r="B10" s="44" t="s">
        <v>12</v>
      </c>
      <c r="C10" s="43" t="s">
        <v>13</v>
      </c>
      <c r="D10" s="45">
        <v>1</v>
      </c>
      <c r="E10" s="46"/>
      <c r="G10" s="43"/>
    </row>
    <row r="11" spans="1:13" ht="18.75" customHeight="1" x14ac:dyDescent="0.2">
      <c r="A11" s="43" t="s">
        <v>14</v>
      </c>
      <c r="B11" s="44" t="s">
        <v>15</v>
      </c>
      <c r="C11" s="43" t="s">
        <v>13</v>
      </c>
      <c r="D11" s="45">
        <v>1</v>
      </c>
      <c r="E11" s="46"/>
      <c r="G11" s="43"/>
    </row>
    <row r="12" spans="1:13" ht="18.75" customHeight="1" x14ac:dyDescent="0.2">
      <c r="A12" s="43"/>
      <c r="B12" s="44"/>
      <c r="C12" s="43"/>
      <c r="D12" s="45"/>
      <c r="E12" s="46"/>
      <c r="G12" s="43"/>
    </row>
    <row r="13" spans="1:13" ht="22.5" customHeight="1" x14ac:dyDescent="0.2">
      <c r="A13" s="39" t="s">
        <v>16</v>
      </c>
      <c r="B13" s="40" t="s">
        <v>17</v>
      </c>
      <c r="C13" s="41"/>
      <c r="D13" s="42"/>
      <c r="E13" s="46"/>
      <c r="G13" s="41"/>
    </row>
    <row r="14" spans="1:13" ht="21.75" customHeight="1" x14ac:dyDescent="0.2">
      <c r="A14" s="48" t="s">
        <v>18</v>
      </c>
      <c r="B14" s="49" t="s">
        <v>19</v>
      </c>
      <c r="C14" s="50" t="s">
        <v>20</v>
      </c>
      <c r="D14" s="1">
        <f>D9*1000*2/10000</f>
        <v>1</v>
      </c>
      <c r="E14" s="46"/>
      <c r="G14" s="41"/>
    </row>
    <row r="15" spans="1:13" ht="22.5" customHeight="1" x14ac:dyDescent="0.2">
      <c r="A15" s="48" t="s">
        <v>24</v>
      </c>
      <c r="B15" s="49" t="s">
        <v>25</v>
      </c>
      <c r="C15" s="48" t="s">
        <v>26</v>
      </c>
      <c r="D15" s="1">
        <v>6.74</v>
      </c>
      <c r="E15" s="46"/>
      <c r="G15" s="41"/>
    </row>
    <row r="16" spans="1:13" ht="22.5" customHeight="1" x14ac:dyDescent="0.2">
      <c r="A16" s="48" t="s">
        <v>142</v>
      </c>
      <c r="B16" s="49" t="s">
        <v>143</v>
      </c>
      <c r="C16" s="48" t="s">
        <v>26</v>
      </c>
      <c r="D16" s="1">
        <v>127.2</v>
      </c>
      <c r="E16" s="46"/>
      <c r="G16" s="41"/>
    </row>
    <row r="17" spans="1:7" ht="22.5" customHeight="1" x14ac:dyDescent="0.2">
      <c r="A17" s="48" t="s">
        <v>38</v>
      </c>
      <c r="B17" s="49" t="s">
        <v>39</v>
      </c>
      <c r="C17" s="48" t="s">
        <v>23</v>
      </c>
      <c r="D17" s="1">
        <v>9000</v>
      </c>
      <c r="E17" s="46"/>
      <c r="G17" s="41"/>
    </row>
    <row r="18" spans="1:7" ht="22.5" customHeight="1" x14ac:dyDescent="0.2">
      <c r="A18" s="48" t="s">
        <v>40</v>
      </c>
      <c r="B18" s="49" t="s">
        <v>41</v>
      </c>
      <c r="C18" s="54"/>
      <c r="D18" s="1"/>
      <c r="E18" s="46"/>
      <c r="G18" s="41"/>
    </row>
    <row r="19" spans="1:7" ht="22.5" customHeight="1" x14ac:dyDescent="0.2">
      <c r="A19" s="48"/>
      <c r="B19" s="49" t="s">
        <v>144</v>
      </c>
      <c r="C19" s="54" t="s">
        <v>26</v>
      </c>
      <c r="D19" s="1">
        <v>403.2</v>
      </c>
      <c r="E19" s="46"/>
      <c r="G19" s="41"/>
    </row>
    <row r="20" spans="1:7" ht="22.5" customHeight="1" x14ac:dyDescent="0.2">
      <c r="A20" s="48"/>
      <c r="B20" s="49" t="s">
        <v>145</v>
      </c>
      <c r="C20" s="54" t="s">
        <v>26</v>
      </c>
      <c r="D20" s="1">
        <v>4000</v>
      </c>
      <c r="E20" s="46"/>
      <c r="G20" s="41"/>
    </row>
    <row r="21" spans="1:7" ht="21.75" customHeight="1" x14ac:dyDescent="0.2">
      <c r="A21" s="52" t="s">
        <v>44</v>
      </c>
      <c r="B21" s="53" t="s">
        <v>45</v>
      </c>
      <c r="C21" s="52" t="s">
        <v>46</v>
      </c>
      <c r="D21" s="1">
        <f>D27</f>
        <v>35000</v>
      </c>
      <c r="E21" s="46"/>
      <c r="G21" s="41"/>
    </row>
    <row r="22" spans="1:7" ht="21" customHeight="1" x14ac:dyDescent="0.2">
      <c r="A22" s="52" t="s">
        <v>47</v>
      </c>
      <c r="B22" s="53" t="s">
        <v>48</v>
      </c>
      <c r="C22" s="52"/>
      <c r="D22" s="1"/>
      <c r="E22" s="46"/>
      <c r="G22" s="41"/>
    </row>
    <row r="23" spans="1:7" ht="19.149999999999999" customHeight="1" x14ac:dyDescent="0.2">
      <c r="A23" s="52"/>
      <c r="B23" s="53" t="s">
        <v>146</v>
      </c>
      <c r="C23" s="52" t="s">
        <v>50</v>
      </c>
      <c r="D23" s="1">
        <f>(D20+D19)*1.3*10*5</f>
        <v>286208</v>
      </c>
      <c r="E23" s="46"/>
      <c r="G23" s="41"/>
    </row>
    <row r="24" spans="1:7" ht="28.5" customHeight="1" x14ac:dyDescent="0.2">
      <c r="A24" s="52"/>
      <c r="B24" s="55" t="s">
        <v>147</v>
      </c>
      <c r="C24" s="52" t="s">
        <v>50</v>
      </c>
      <c r="D24" s="1">
        <f>(D16+D15)*1.55*10*5</f>
        <v>10380.35</v>
      </c>
      <c r="E24" s="46"/>
      <c r="G24" s="41"/>
    </row>
    <row r="25" spans="1:7" ht="22.5" customHeight="1" x14ac:dyDescent="0.2">
      <c r="A25" s="52" t="s">
        <v>57</v>
      </c>
      <c r="B25" s="53" t="s">
        <v>148</v>
      </c>
      <c r="C25" s="52" t="s">
        <v>56</v>
      </c>
      <c r="D25" s="1">
        <f>D30*1.3*23</f>
        <v>163254</v>
      </c>
      <c r="E25" s="46"/>
      <c r="G25" s="41"/>
    </row>
    <row r="26" spans="1:7" ht="35.25" customHeight="1" x14ac:dyDescent="0.2">
      <c r="A26" s="52" t="s">
        <v>59</v>
      </c>
      <c r="B26" s="55" t="s">
        <v>60</v>
      </c>
      <c r="C26" s="56" t="s">
        <v>31</v>
      </c>
      <c r="D26" s="1">
        <v>20.58</v>
      </c>
      <c r="E26" s="46"/>
      <c r="G26" s="41"/>
    </row>
    <row r="27" spans="1:7" ht="22.5" customHeight="1" x14ac:dyDescent="0.2">
      <c r="A27" s="52" t="s">
        <v>62</v>
      </c>
      <c r="B27" s="53" t="s">
        <v>63</v>
      </c>
      <c r="C27" s="52" t="s">
        <v>46</v>
      </c>
      <c r="D27" s="1">
        <f>D9*1000*7</f>
        <v>35000</v>
      </c>
      <c r="E27" s="46"/>
      <c r="G27" s="41"/>
    </row>
    <row r="28" spans="1:7" ht="22.5" customHeight="1" x14ac:dyDescent="0.2">
      <c r="A28" s="52"/>
      <c r="B28" s="53"/>
      <c r="C28" s="52"/>
      <c r="D28" s="1"/>
      <c r="E28" s="46"/>
      <c r="G28" s="41"/>
    </row>
    <row r="29" spans="1:7" s="57" customFormat="1" ht="26.25" customHeight="1" x14ac:dyDescent="0.2">
      <c r="A29" s="39" t="s">
        <v>64</v>
      </c>
      <c r="B29" s="40" t="s">
        <v>65</v>
      </c>
      <c r="C29" s="41"/>
      <c r="D29" s="45"/>
      <c r="E29" s="46"/>
      <c r="G29" s="41"/>
    </row>
    <row r="30" spans="1:7" ht="18.75" customHeight="1" x14ac:dyDescent="0.2">
      <c r="A30" s="52" t="s">
        <v>66</v>
      </c>
      <c r="B30" s="53" t="s">
        <v>67</v>
      </c>
      <c r="C30" s="52" t="s">
        <v>37</v>
      </c>
      <c r="D30" s="45">
        <f>5460</f>
        <v>5460</v>
      </c>
      <c r="E30" s="46"/>
      <c r="G30" s="43"/>
    </row>
    <row r="31" spans="1:7" ht="18.75" customHeight="1" x14ac:dyDescent="0.2">
      <c r="A31" s="43"/>
      <c r="B31" s="44"/>
      <c r="C31" s="43"/>
      <c r="D31" s="45"/>
      <c r="E31" s="46"/>
      <c r="G31" s="43"/>
    </row>
    <row r="32" spans="1:7" ht="18.75" customHeight="1" x14ac:dyDescent="0.2">
      <c r="A32" s="39" t="s">
        <v>68</v>
      </c>
      <c r="B32" s="40" t="s">
        <v>69</v>
      </c>
      <c r="C32" s="39"/>
      <c r="D32" s="58"/>
      <c r="E32" s="46"/>
      <c r="G32" s="43"/>
    </row>
    <row r="33" spans="1:7" ht="18.75" customHeight="1" x14ac:dyDescent="0.2">
      <c r="A33" s="52" t="s">
        <v>70</v>
      </c>
      <c r="B33" s="53" t="s">
        <v>71</v>
      </c>
      <c r="C33" s="52" t="s">
        <v>46</v>
      </c>
      <c r="D33" s="4">
        <f>D27</f>
        <v>35000</v>
      </c>
      <c r="E33" s="46"/>
      <c r="G33" s="43"/>
    </row>
    <row r="34" spans="1:7" ht="18.75" customHeight="1" x14ac:dyDescent="0.2">
      <c r="A34" s="43"/>
      <c r="B34" s="44"/>
      <c r="C34" s="43"/>
      <c r="D34" s="45"/>
      <c r="E34" s="46"/>
      <c r="G34" s="43"/>
    </row>
    <row r="35" spans="1:7" ht="18.75" customHeight="1" x14ac:dyDescent="0.2">
      <c r="A35" s="59" t="s">
        <v>72</v>
      </c>
      <c r="B35" s="60" t="s">
        <v>73</v>
      </c>
      <c r="C35" s="61"/>
      <c r="D35" s="45"/>
      <c r="E35" s="46"/>
      <c r="G35" s="43"/>
    </row>
    <row r="36" spans="1:7" ht="18.75" customHeight="1" x14ac:dyDescent="0.2">
      <c r="A36" s="52" t="s">
        <v>74</v>
      </c>
      <c r="B36" s="53" t="s">
        <v>75</v>
      </c>
      <c r="C36" s="52"/>
      <c r="D36" s="45"/>
      <c r="E36" s="46"/>
      <c r="G36" s="43"/>
    </row>
    <row r="37" spans="1:7" ht="18.75" customHeight="1" x14ac:dyDescent="0.2">
      <c r="A37" s="52"/>
      <c r="B37" s="53" t="s">
        <v>77</v>
      </c>
      <c r="C37" s="52" t="s">
        <v>26</v>
      </c>
      <c r="D37" s="45">
        <v>6.74</v>
      </c>
      <c r="E37" s="46"/>
      <c r="G37" s="43"/>
    </row>
    <row r="38" spans="1:7" ht="18.75" customHeight="1" x14ac:dyDescent="0.2">
      <c r="A38" s="43" t="s">
        <v>149</v>
      </c>
      <c r="B38" s="44" t="s">
        <v>150</v>
      </c>
      <c r="C38" s="43"/>
      <c r="D38" s="45"/>
      <c r="E38" s="46"/>
      <c r="G38" s="43"/>
    </row>
    <row r="39" spans="1:7" ht="18.75" customHeight="1" x14ac:dyDescent="0.2">
      <c r="A39" s="43"/>
      <c r="B39" s="44" t="s">
        <v>151</v>
      </c>
      <c r="C39" s="43" t="s">
        <v>26</v>
      </c>
      <c r="D39" s="45">
        <v>9</v>
      </c>
      <c r="E39" s="46"/>
      <c r="G39" s="43"/>
    </row>
    <row r="40" spans="1:7" ht="18.75" customHeight="1" x14ac:dyDescent="0.2">
      <c r="A40" s="43"/>
      <c r="B40" s="44" t="s">
        <v>152</v>
      </c>
      <c r="C40" s="43" t="s">
        <v>26</v>
      </c>
      <c r="D40" s="45">
        <v>157.5</v>
      </c>
      <c r="E40" s="46"/>
      <c r="G40" s="43"/>
    </row>
    <row r="41" spans="1:7" ht="18.75" customHeight="1" x14ac:dyDescent="0.2">
      <c r="A41" s="52" t="s">
        <v>80</v>
      </c>
      <c r="B41" s="53" t="s">
        <v>81</v>
      </c>
      <c r="C41" s="52" t="s">
        <v>26</v>
      </c>
      <c r="D41" s="45">
        <v>1908</v>
      </c>
      <c r="E41" s="46"/>
      <c r="G41" s="43"/>
    </row>
    <row r="42" spans="1:7" ht="18.75" customHeight="1" x14ac:dyDescent="0.2">
      <c r="A42" s="43"/>
      <c r="B42" s="44"/>
      <c r="C42" s="43"/>
      <c r="D42" s="45"/>
      <c r="E42" s="46"/>
      <c r="G42" s="43"/>
    </row>
    <row r="43" spans="1:7" ht="15" customHeight="1" x14ac:dyDescent="0.2">
      <c r="A43" s="59" t="s">
        <v>82</v>
      </c>
      <c r="B43" s="62" t="s">
        <v>83</v>
      </c>
      <c r="C43" s="61"/>
      <c r="D43" s="45"/>
      <c r="E43" s="46"/>
      <c r="G43" s="43"/>
    </row>
    <row r="44" spans="1:7" ht="18.75" customHeight="1" x14ac:dyDescent="0.2">
      <c r="A44" s="52" t="s">
        <v>84</v>
      </c>
      <c r="B44" s="55" t="s">
        <v>85</v>
      </c>
      <c r="C44" s="52"/>
      <c r="D44" s="45"/>
      <c r="E44" s="46"/>
      <c r="G44" s="43"/>
    </row>
    <row r="45" spans="1:7" ht="18.75" customHeight="1" x14ac:dyDescent="0.2">
      <c r="A45" s="52"/>
      <c r="B45" s="55" t="s">
        <v>136</v>
      </c>
      <c r="C45" s="52" t="s">
        <v>87</v>
      </c>
      <c r="D45" s="45">
        <v>7</v>
      </c>
      <c r="E45" s="46"/>
      <c r="G45" s="43"/>
    </row>
    <row r="46" spans="1:7" ht="18.75" customHeight="1" x14ac:dyDescent="0.2">
      <c r="A46" s="52" t="s">
        <v>88</v>
      </c>
      <c r="B46" s="53" t="s">
        <v>89</v>
      </c>
      <c r="C46" s="52" t="s">
        <v>26</v>
      </c>
      <c r="D46" s="45">
        <v>2.1</v>
      </c>
      <c r="E46" s="46"/>
      <c r="G46" s="43"/>
    </row>
    <row r="47" spans="1:7" ht="36" customHeight="1" x14ac:dyDescent="0.2">
      <c r="A47" s="52"/>
      <c r="B47" s="55" t="s">
        <v>91</v>
      </c>
      <c r="C47" s="52" t="s">
        <v>26</v>
      </c>
      <c r="D47" s="45">
        <v>13.86</v>
      </c>
      <c r="E47" s="46"/>
      <c r="G47" s="43"/>
    </row>
    <row r="48" spans="1:7" ht="18" customHeight="1" x14ac:dyDescent="0.2">
      <c r="A48" s="52" t="s">
        <v>137</v>
      </c>
      <c r="B48" s="55" t="s">
        <v>138</v>
      </c>
      <c r="C48" s="52" t="s">
        <v>87</v>
      </c>
      <c r="D48" s="45">
        <v>80</v>
      </c>
      <c r="E48" s="46"/>
      <c r="G48" s="43"/>
    </row>
    <row r="49" spans="1:7" ht="18.75" customHeight="1" x14ac:dyDescent="0.2">
      <c r="A49" s="43"/>
      <c r="B49" s="44"/>
      <c r="C49" s="43"/>
      <c r="D49" s="45"/>
      <c r="E49" s="46"/>
      <c r="G49" s="43"/>
    </row>
    <row r="50" spans="1:7" ht="18.75" customHeight="1" x14ac:dyDescent="0.2">
      <c r="A50" s="59" t="s">
        <v>92</v>
      </c>
      <c r="B50" s="60" t="s">
        <v>93</v>
      </c>
      <c r="C50" s="61"/>
      <c r="D50" s="45"/>
      <c r="E50" s="46"/>
      <c r="G50" s="43"/>
    </row>
    <row r="51" spans="1:7" ht="18.75" customHeight="1" x14ac:dyDescent="0.2">
      <c r="A51" s="52" t="s">
        <v>94</v>
      </c>
      <c r="B51" s="53" t="s">
        <v>95</v>
      </c>
      <c r="C51" s="52" t="s">
        <v>96</v>
      </c>
      <c r="D51" s="45">
        <v>5</v>
      </c>
      <c r="E51" s="46"/>
      <c r="G51" s="43"/>
    </row>
    <row r="52" spans="1:7" ht="18.75" customHeight="1" x14ac:dyDescent="0.2">
      <c r="A52" s="43"/>
      <c r="B52" s="44"/>
      <c r="C52" s="43"/>
      <c r="D52" s="45"/>
      <c r="E52" s="46"/>
      <c r="G52" s="43"/>
    </row>
    <row r="53" spans="1:7" ht="23.25" customHeight="1" x14ac:dyDescent="0.2">
      <c r="A53" s="43"/>
      <c r="B53" s="44"/>
      <c r="C53" s="63" t="s">
        <v>97</v>
      </c>
      <c r="D53" s="63"/>
      <c r="E53" s="64"/>
      <c r="G53" s="43"/>
    </row>
    <row r="54" spans="1:7" ht="18.75" customHeight="1" thickBot="1" x14ac:dyDescent="0.25">
      <c r="A54" s="43"/>
      <c r="B54" s="44"/>
      <c r="C54" s="43"/>
      <c r="D54" s="45"/>
      <c r="E54" s="46"/>
      <c r="G54" s="43"/>
    </row>
    <row r="55" spans="1:7" s="30" customFormat="1" ht="25.5" customHeight="1" thickBot="1" x14ac:dyDescent="0.25">
      <c r="A55" s="43"/>
      <c r="B55" s="79" t="s">
        <v>98</v>
      </c>
      <c r="C55" s="81"/>
      <c r="D55"/>
      <c r="E55" s="46"/>
    </row>
    <row r="56" spans="1:7" s="30" customFormat="1" ht="24" customHeight="1" x14ac:dyDescent="0.2">
      <c r="A56" s="43"/>
      <c r="B56" s="65" t="s">
        <v>99</v>
      </c>
      <c r="C56" s="82">
        <v>0.1</v>
      </c>
      <c r="D56"/>
      <c r="E56" s="22"/>
    </row>
    <row r="57" spans="1:7" s="30" customFormat="1" ht="24" customHeight="1" x14ac:dyDescent="0.2">
      <c r="A57" s="43"/>
      <c r="B57" s="65" t="s">
        <v>100</v>
      </c>
      <c r="C57" s="82">
        <v>0.04</v>
      </c>
      <c r="D57"/>
      <c r="E57" s="66"/>
    </row>
    <row r="58" spans="1:7" s="30" customFormat="1" ht="24" customHeight="1" x14ac:dyDescent="0.2">
      <c r="A58" s="43"/>
      <c r="B58" s="65" t="s">
        <v>101</v>
      </c>
      <c r="C58" s="82">
        <v>0.03</v>
      </c>
      <c r="D58"/>
      <c r="E58" s="22"/>
    </row>
    <row r="59" spans="1:7" s="30" customFormat="1" ht="24" customHeight="1" x14ac:dyDescent="0.2">
      <c r="A59" s="43"/>
      <c r="B59" s="65" t="s">
        <v>102</v>
      </c>
      <c r="C59" s="82" t="s">
        <v>103</v>
      </c>
      <c r="D59"/>
      <c r="E59" s="22"/>
    </row>
    <row r="60" spans="1:7" s="30" customFormat="1" ht="24" customHeight="1" x14ac:dyDescent="0.2">
      <c r="A60" s="43"/>
      <c r="B60" s="65" t="s">
        <v>104</v>
      </c>
      <c r="C60" s="82">
        <v>0.01</v>
      </c>
      <c r="D60"/>
      <c r="E60" s="22"/>
    </row>
    <row r="61" spans="1:7" s="30" customFormat="1" ht="19.899999999999999" customHeight="1" x14ac:dyDescent="0.2">
      <c r="A61" s="43"/>
      <c r="B61" s="65" t="s">
        <v>105</v>
      </c>
      <c r="C61" s="82">
        <v>1E-3</v>
      </c>
      <c r="D61"/>
      <c r="E61" s="22"/>
    </row>
    <row r="62" spans="1:7" s="30" customFormat="1" ht="21.75" customHeight="1" x14ac:dyDescent="0.2">
      <c r="A62" s="43"/>
      <c r="B62" s="80" t="s">
        <v>106</v>
      </c>
      <c r="C62" s="83">
        <v>7.4999999999999997E-2</v>
      </c>
      <c r="D62"/>
      <c r="E62" s="22"/>
    </row>
    <row r="63" spans="1:7" s="30" customFormat="1" ht="21.75" customHeight="1" x14ac:dyDescent="0.2">
      <c r="A63" s="43"/>
      <c r="B63" s="67" t="s">
        <v>107</v>
      </c>
      <c r="C63" s="82" t="s">
        <v>103</v>
      </c>
      <c r="D63"/>
      <c r="E63" s="22"/>
    </row>
    <row r="64" spans="1:7" s="30" customFormat="1" ht="21.75" customHeight="1" x14ac:dyDescent="0.2">
      <c r="A64" s="43"/>
      <c r="B64" s="67" t="s">
        <v>108</v>
      </c>
      <c r="C64" s="82">
        <v>0.18</v>
      </c>
      <c r="D64"/>
      <c r="E64" s="22"/>
    </row>
    <row r="65" spans="1:6" s="30" customFormat="1" ht="24" customHeight="1" thickBot="1" x14ac:dyDescent="0.25">
      <c r="A65" s="43"/>
      <c r="B65" s="65" t="s">
        <v>109</v>
      </c>
      <c r="C65" s="82">
        <v>0.1</v>
      </c>
      <c r="D65"/>
      <c r="E65" s="22"/>
    </row>
    <row r="66" spans="1:6" s="30" customFormat="1" ht="21" customHeight="1" thickBot="1" x14ac:dyDescent="0.25">
      <c r="A66" s="43"/>
      <c r="B66" s="79" t="s">
        <v>110</v>
      </c>
      <c r="C66" s="81"/>
      <c r="D66"/>
      <c r="E66" s="78"/>
      <c r="F66" s="30">
        <f>+C66</f>
        <v>0</v>
      </c>
    </row>
    <row r="67" spans="1:6" s="30" customFormat="1" ht="21" customHeight="1" x14ac:dyDescent="0.2">
      <c r="A67" s="43"/>
      <c r="B67" s="44"/>
      <c r="C67" s="68"/>
      <c r="D67" s="68"/>
      <c r="E67" s="78"/>
    </row>
    <row r="68" spans="1:6" s="70" customFormat="1" ht="21.75" customHeight="1" x14ac:dyDescent="0.2">
      <c r="A68" s="47"/>
      <c r="B68" s="69" t="s">
        <v>111</v>
      </c>
      <c r="C68" s="7"/>
      <c r="D68" s="21"/>
    </row>
    <row r="69" spans="1:6" s="70" customFormat="1" ht="21" customHeight="1" x14ac:dyDescent="0.2">
      <c r="A69" s="3" t="s">
        <v>16</v>
      </c>
      <c r="B69" s="2" t="s">
        <v>112</v>
      </c>
      <c r="C69" s="7"/>
      <c r="D69" s="4"/>
    </row>
    <row r="70" spans="1:6" s="70" customFormat="1" ht="32.25" customHeight="1" x14ac:dyDescent="0.2">
      <c r="A70" s="3" t="s">
        <v>64</v>
      </c>
      <c r="B70" s="71" t="s">
        <v>113</v>
      </c>
      <c r="C70" s="71"/>
      <c r="D70" s="71"/>
    </row>
    <row r="71" spans="1:6" s="5" customFormat="1" ht="18.75" customHeight="1" x14ac:dyDescent="0.2">
      <c r="A71" s="72" t="s">
        <v>68</v>
      </c>
      <c r="B71" s="47" t="s">
        <v>114</v>
      </c>
      <c r="C71" s="47"/>
      <c r="D71" s="4"/>
      <c r="F71" s="6"/>
    </row>
    <row r="72" spans="1:6" s="5" customFormat="1" ht="18.75" customHeight="1" x14ac:dyDescent="0.2">
      <c r="A72" s="72" t="s">
        <v>72</v>
      </c>
      <c r="B72" s="47" t="s">
        <v>115</v>
      </c>
      <c r="C72" s="47"/>
      <c r="D72" s="4"/>
      <c r="F72" s="6"/>
    </row>
    <row r="73" spans="1:6" s="5" customFormat="1" ht="20.25" customHeight="1" x14ac:dyDescent="0.2">
      <c r="A73" s="3" t="s">
        <v>82</v>
      </c>
      <c r="B73" s="73" t="s">
        <v>116</v>
      </c>
      <c r="C73" s="73"/>
      <c r="D73" s="73"/>
      <c r="F73" s="6"/>
    </row>
    <row r="74" spans="1:6" s="5" customFormat="1" ht="19.5" customHeight="1" x14ac:dyDescent="0.2">
      <c r="A74" s="72" t="s">
        <v>92</v>
      </c>
      <c r="B74" s="73" t="s">
        <v>117</v>
      </c>
      <c r="C74" s="73"/>
      <c r="D74" s="73"/>
      <c r="F74" s="6"/>
    </row>
    <row r="75" spans="1:6" s="5" customFormat="1" ht="23.25" customHeight="1" x14ac:dyDescent="0.2">
      <c r="A75" s="3" t="s">
        <v>118</v>
      </c>
      <c r="B75" s="2" t="s">
        <v>119</v>
      </c>
      <c r="C75" s="7"/>
      <c r="D75" s="21"/>
      <c r="F75" s="6"/>
    </row>
    <row r="76" spans="1:6" s="5" customFormat="1" ht="9.75" customHeight="1" x14ac:dyDescent="0.2">
      <c r="A76" s="3"/>
      <c r="B76" s="2"/>
      <c r="C76" s="7"/>
      <c r="D76" s="21"/>
      <c r="F76" s="6"/>
    </row>
    <row r="77" spans="1:6" s="5" customFormat="1" ht="21" customHeight="1" x14ac:dyDescent="0.2">
      <c r="A77" s="74"/>
      <c r="B77" s="75" t="s">
        <v>120</v>
      </c>
      <c r="C77" s="77" t="s">
        <v>121</v>
      </c>
      <c r="D77" s="77"/>
      <c r="F77" s="6"/>
    </row>
    <row r="78" spans="1:6" s="5" customFormat="1" ht="19.5" customHeight="1" x14ac:dyDescent="0.2">
      <c r="A78" s="74"/>
      <c r="B78" s="2" t="s">
        <v>122</v>
      </c>
      <c r="C78" s="73" t="s">
        <v>153</v>
      </c>
      <c r="D78" s="73"/>
      <c r="F78" s="6"/>
    </row>
    <row r="79" spans="1:6" s="5" customFormat="1" ht="18.75" customHeight="1" x14ac:dyDescent="0.2">
      <c r="A79" s="7"/>
      <c r="B79" s="2" t="s">
        <v>124</v>
      </c>
      <c r="C79" s="73" t="s">
        <v>141</v>
      </c>
      <c r="D79" s="73"/>
      <c r="F79" s="6"/>
    </row>
    <row r="80" spans="1:6" s="5" customFormat="1" ht="18.75" customHeight="1" x14ac:dyDescent="0.2">
      <c r="A80" s="7"/>
      <c r="B80" s="76" t="s">
        <v>126</v>
      </c>
      <c r="C80" s="7"/>
      <c r="D80" s="21"/>
      <c r="F80" s="6"/>
    </row>
    <row r="81" spans="1:10" s="5" customFormat="1" ht="18" customHeight="1" x14ac:dyDescent="0.2">
      <c r="A81" s="7"/>
      <c r="C81" s="7"/>
      <c r="D81" s="21"/>
      <c r="F81" s="6"/>
      <c r="G81" s="9"/>
    </row>
    <row r="82" spans="1:10" s="5" customFormat="1" ht="21" customHeight="1" x14ac:dyDescent="0.2">
      <c r="A82" s="2"/>
      <c r="B82" s="3"/>
      <c r="C82" s="2"/>
      <c r="D82" s="4"/>
      <c r="F82" s="6"/>
    </row>
    <row r="83" spans="1:10" s="5" customFormat="1" ht="20.100000000000001" customHeight="1" x14ac:dyDescent="0.2">
      <c r="A83" s="2"/>
      <c r="B83" s="2"/>
      <c r="C83" s="2"/>
      <c r="D83" s="4"/>
      <c r="F83" s="6"/>
      <c r="G83" s="9"/>
    </row>
    <row r="84" spans="1:10" s="5" customFormat="1" ht="21" customHeight="1" x14ac:dyDescent="0.2">
      <c r="A84" s="8"/>
      <c r="B84" s="10"/>
      <c r="C84" s="7"/>
      <c r="D84" s="11"/>
      <c r="F84" s="12"/>
      <c r="G84" s="12"/>
      <c r="H84" s="12"/>
    </row>
    <row r="85" spans="1:10" s="5" customFormat="1" ht="21" customHeight="1" x14ac:dyDescent="0.2">
      <c r="A85" s="13"/>
      <c r="B85" s="14"/>
      <c r="C85" s="2"/>
      <c r="D85" s="4"/>
      <c r="F85" s="6"/>
    </row>
    <row r="86" spans="1:10" s="16" customFormat="1" ht="18.75" customHeight="1" x14ac:dyDescent="0.2">
      <c r="A86" s="15"/>
      <c r="B86" s="15"/>
      <c r="C86" s="15"/>
      <c r="D86" s="15"/>
      <c r="F86" s="17"/>
      <c r="I86" s="17"/>
      <c r="J86" s="17"/>
    </row>
    <row r="87" spans="1:10" s="16" customFormat="1" ht="28.5" customHeight="1" x14ac:dyDescent="0.2">
      <c r="A87" s="7"/>
      <c r="B87" s="2"/>
      <c r="C87" s="3"/>
      <c r="D87" s="4"/>
      <c r="F87" s="17"/>
      <c r="I87" s="17"/>
      <c r="J87" s="17"/>
    </row>
    <row r="88" spans="1:10" s="5" customFormat="1" ht="24" customHeight="1" x14ac:dyDescent="0.2">
      <c r="A88" s="18"/>
      <c r="B88" s="18"/>
      <c r="C88" s="18"/>
      <c r="D88" s="18"/>
      <c r="F88" s="6"/>
      <c r="I88" s="6"/>
      <c r="J88" s="6"/>
    </row>
    <row r="89" spans="1:10" s="5" customFormat="1" ht="19.5" customHeight="1" x14ac:dyDescent="0.2">
      <c r="A89" s="19"/>
      <c r="B89" s="19"/>
      <c r="C89" s="19"/>
      <c r="D89" s="19"/>
      <c r="F89" s="6"/>
      <c r="G89" s="6"/>
      <c r="I89" s="6"/>
      <c r="J89" s="6"/>
    </row>
    <row r="90" spans="1:10" s="5" customFormat="1" ht="19.5" customHeight="1" x14ac:dyDescent="0.2">
      <c r="A90" s="19"/>
      <c r="B90" s="19"/>
      <c r="C90" s="19"/>
      <c r="D90" s="19"/>
      <c r="F90" s="6"/>
      <c r="G90" s="6"/>
      <c r="I90" s="6"/>
      <c r="J90" s="6"/>
    </row>
    <row r="91" spans="1:10" s="5" customFormat="1" ht="19.5" customHeight="1" x14ac:dyDescent="0.2">
      <c r="A91" s="7"/>
      <c r="B91" s="7"/>
      <c r="C91" s="7"/>
      <c r="D91" s="11"/>
      <c r="F91" s="6"/>
      <c r="G91" s="6"/>
      <c r="I91" s="6"/>
      <c r="J91" s="6"/>
    </row>
    <row r="92" spans="1:10" s="5" customFormat="1" ht="19.5" customHeight="1" x14ac:dyDescent="0.2">
      <c r="A92" s="7"/>
      <c r="B92" s="7"/>
      <c r="C92" s="7"/>
      <c r="D92" s="11"/>
      <c r="F92" s="6"/>
      <c r="G92" s="6"/>
      <c r="I92" s="6"/>
      <c r="J92" s="6"/>
    </row>
  </sheetData>
  <mergeCells count="15">
    <mergeCell ref="A88:D88"/>
    <mergeCell ref="A89:D89"/>
    <mergeCell ref="A90:D90"/>
    <mergeCell ref="C79:D79"/>
    <mergeCell ref="F84:H84"/>
    <mergeCell ref="A86:D86"/>
    <mergeCell ref="B70:D70"/>
    <mergeCell ref="B73:D73"/>
    <mergeCell ref="B74:D74"/>
    <mergeCell ref="C77:D77"/>
    <mergeCell ref="C78:D78"/>
    <mergeCell ref="A2:D2"/>
    <mergeCell ref="A3:D3"/>
    <mergeCell ref="A5:D5"/>
    <mergeCell ref="C53:D53"/>
  </mergeCells>
  <printOptions horizontalCentered="1"/>
  <pageMargins left="0.31496062992125984" right="0.11811023622047245" top="0.55118110236220474" bottom="0.55118110236220474" header="0.11811023622047245" footer="0.31496062992125984"/>
  <pageSetup scale="64" fitToHeight="0" orientation="portrait" r:id="rId1"/>
  <rowBreaks count="1" manualBreakCount="1">
    <brk id="4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La Gina - Campeche</vt:lpstr>
      <vt:lpstr>Ricon Hondo - El Firme</vt:lpstr>
      <vt:lpstr>Casa de alto Abajo</vt:lpstr>
      <vt:lpstr>'Casa de alto Abajo'!Área_de_impresión</vt:lpstr>
      <vt:lpstr>'La Gina - Campeche'!Área_de_impresión</vt:lpstr>
      <vt:lpstr>'Ricon Hondo - El Firme'!Área_de_impresión</vt:lpstr>
      <vt:lpstr>'Casa de alto Abajo'!Títulos_a_imprimir</vt:lpstr>
      <vt:lpstr>'La Gina - Campeche'!Títulos_a_imprimir</vt:lpstr>
      <vt:lpstr>'Ricon Hondo - El Firme'!Títulos_a_imprimir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Andrés Arias Tejada</dc:creator>
  <cp:lastModifiedBy>Luis Andrés Arias Tejada</cp:lastModifiedBy>
  <dcterms:created xsi:type="dcterms:W3CDTF">2019-04-16T19:49:32Z</dcterms:created>
  <dcterms:modified xsi:type="dcterms:W3CDTF">2019-04-16T20:10:42Z</dcterms:modified>
</cp:coreProperties>
</file>