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mpena\Downloads\"/>
    </mc:Choice>
  </mc:AlternateContent>
  <bookViews>
    <workbookView xWindow="0" yWindow="0" windowWidth="24000" windowHeight="9645"/>
  </bookViews>
  <sheets>
    <sheet name="Anual" sheetId="5" r:id="rId1"/>
  </sheets>
  <externalReferences>
    <externalReference r:id="rId2"/>
  </externalReferences>
  <definedNames>
    <definedName name="_xlnm._FilterDatabase" localSheetId="0" hidden="1">Anual!$A$6:$J$27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5" i="5" l="1"/>
  <c r="J29" i="5"/>
  <c r="I29" i="5"/>
  <c r="C16" i="5"/>
  <c r="C15" i="5"/>
</calcChain>
</file>

<file path=xl/sharedStrings.xml><?xml version="1.0" encoding="utf-8"?>
<sst xmlns="http://schemas.openxmlformats.org/spreadsheetml/2006/main" count="68" uniqueCount="68">
  <si>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</si>
  <si>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</si>
  <si>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</si>
  <si>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</si>
  <si>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</si>
  <si>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</si>
  <si>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</si>
  <si>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</si>
  <si>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</si>
  <si>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</si>
  <si>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</si>
  <si>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</si>
  <si>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</si>
  <si>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</si>
  <si>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</si>
  <si>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</si>
  <si>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</si>
  <si>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</si>
  <si>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</si>
  <si>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</si>
  <si>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</si>
  <si>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</si>
  <si>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</si>
  <si>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</si>
  <si>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Avance</t>
  </si>
  <si>
    <t>Producto</t>
  </si>
  <si>
    <t>Indicador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</si>
  <si>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</si>
  <si>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</si>
  <si>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</si>
  <si>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</si>
  <si>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</si>
  <si>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</si>
  <si>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</si>
  <si>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</si>
  <si>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</si>
  <si>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</si>
  <si>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</si>
  <si>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</si>
  <si>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</si>
  <si>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</si>
  <si>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</si>
  <si>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</si>
  <si>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</si>
  <si>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</si>
  <si>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</si>
  <si>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0211-MINISTERIO DE OBRAS PUBLICAS Y COMUNICACIONES</t>
  </si>
  <si>
    <t>01-MINISTERIO DE OBRAS PUBLICAS Y COMUNICACIONES</t>
  </si>
  <si>
    <t>0001-MINISTERIO DE OBRAS PUBLICAS Y COMUNICACIONES</t>
  </si>
  <si>
    <t>3.3.6</t>
  </si>
  <si>
    <t>Número de Asistencia</t>
  </si>
  <si>
    <t>IV.II - Formulación y Ejecución Trimestral de las Metas por Producto</t>
  </si>
  <si>
    <t xml:space="preserve"> Presupuesto Anual</t>
  </si>
  <si>
    <t>Lineamientos para la Ejecución Presupuestaria 2021 del Gobierno General Nacional</t>
  </si>
  <si>
    <t>Economía Sostenible, Integradora y Competitiva.</t>
  </si>
  <si>
    <t xml:space="preserve">El Programa de Mantenimiento, Seguridad y Asistencia Vial del MOPC, consiste en desarrollar actividades de mantenimiento a carreteras, avenidas, calles, caminos vecinales, puentes, túneles  y elevados a nivel nacional; además, proporcionar asistencias a los usuarios que las requieren por diferentes eventos (accidentes, ambulancias, fallas mecánicas, combustible, neumáticos, grúas, etc.), mediante un sistema de patrullaje, vigilancia y protección, la seguridad personal y vial en los principales corredores rurales y urbanos del país. </t>
  </si>
  <si>
    <t>12-Mantenimiento, Seguridad y Asistencia Vial</t>
  </si>
  <si>
    <t>Gestionar el sector de Obras Públicas y Comunicaciones, a través de la regulación, planificación, construcción y mantenimiento de la infraestructura física de la red vial requerida para el desarrollo socioeconómico sostenible de la República Dominicana.</t>
  </si>
  <si>
    <t>Conservar la red de infraestructura vial en toda la geografía nacional, con una eficiente red de servicios para los usuarios, que permita al país su desarrollo y competitividad, el acceso e inclusión de todo su territorio en las fuentes y procesos de producción, y facilite la conexion entre sus comunidades.</t>
  </si>
  <si>
    <t>Las mejoras identificadas para el producto consisten en incrementar el número de de unidades móviles en los corredores prioritarios para reducir el teimpo de respuesta a los usuarios que requieren asistencias; además, se planifica para el tercer trimestre del año 2022, integrar el corredor prioritario de la carretera Codigo #25, denominada Carretera Turística, con origen en Santiago y destino en La Gran Parada (Puerto Plata).</t>
  </si>
  <si>
    <t xml:space="preserve">El Producto físico #6354 del Programa 12 del MOPC, consiste en proporcionar asistencia a los usuarios que las requieren por diferentes eventos (accidentes, ambulancias, fallas mecánicas, combustible, neumáticos, grúas, etc.), mediante un sistema de patrullaje, vigilancia y protección implementado en los principales corredores rurales y urbanos del país. </t>
  </si>
  <si>
    <t xml:space="preserve">Incremento de los corredores viales con asistencia vial en el pais e incremento en el costo de los insumos, lo que se refleja en una ejecucion mayor de las metas fisicas y financieras programadas para el trimestre. </t>
  </si>
  <si>
    <t>Durante el año 2021, la ejecución del Programa 12, ha beneficiado aproximadamente unas 4,775,000 personas a nivel nacional, cuantificándose los usuarios y residentes en el área de influencia de la red vial urbana e interurbana mantenida, la poblacion que ha recibido asistencia en los corredores vialesdel país y en los amplios operativos del Plan de Asistencia Social del MOPC, desarrollado a nivel nacional.</t>
  </si>
  <si>
    <t xml:space="preserve">Durante el aňo 2021, se intervinieron aproximadamente 2,360.0 kilómetros de la red vial; además, se proporcionaron alrededor de 3,464,179 acciones de servicios a la ciudadania, de los cuales 323,834 corresponden a asistencias viales ofrecidas a usuarios y los restantes 3,140,345 conciernen a personas registradas como beneficiarias de las asistencias sociales efectuadas a nivel nacional. </t>
  </si>
  <si>
    <t>Programación Anual</t>
  </si>
  <si>
    <t>Ejecución Anual</t>
  </si>
  <si>
    <t>En el Programa 12 del MOPC, se registran un total de 2,607,394 asistencias viales a los usuarios desde su implementación en el año 2012, las cuales se ocasionaron por diferentes causas: accidentes, ambulancias, desperfectos mecánicos, combustible, neumáticos, grúas, seguridad, etc.), siendo proporcionadas en el año 2021 , un total de 323,834 asistencias.</t>
  </si>
  <si>
    <t>Informe de Evaluación Anual de las Metas Físicas-Financieras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</si>
</sst>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dd/mm/yyyy;@"/>
    <numFmt numFmtId="166" formatCode="[$-10409]#,##0;\-#,##0"/>
    <numFmt numFmtId="167" formatCode="[$-10409]#,##0.00;\-#,##0.00"/>
    <numFmt numFmtId="168" formatCode="[$-10409]0.0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65" fontId="5" fillId="0" borderId="12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17" xfId="0" applyBorder="1"/>
    <xf numFmtId="0" fontId="10" fillId="0" borderId="0" xfId="0" applyFont="1" applyProtection="1">
      <protection locked="0"/>
    </xf>
    <xf numFmtId="0" fontId="9" fillId="6" borderId="19" xfId="0" applyFont="1" applyFill="1" applyBorder="1" applyAlignment="1">
      <alignment horizontal="center" vertical="center"/>
    </xf>
    <xf numFmtId="0" fontId="14" fillId="8" borderId="30" xfId="0" applyFont="1" applyFill="1" applyBorder="1" applyAlignment="1">
      <alignment horizontal="center" vertical="center" wrapText="1" readingOrder="1"/>
    </xf>
    <xf numFmtId="0" fontId="14" fillId="8" borderId="31" xfId="0" applyFont="1" applyFill="1" applyBorder="1" applyAlignment="1">
      <alignment horizontal="center" vertical="center" wrapText="1" readingOrder="1"/>
    </xf>
    <xf numFmtId="0" fontId="14" fillId="8" borderId="32" xfId="0" applyFont="1" applyFill="1" applyBorder="1" applyAlignment="1">
      <alignment horizontal="center" vertical="center" wrapText="1" readingOrder="1"/>
    </xf>
    <xf numFmtId="166" fontId="15" fillId="0" borderId="28" xfId="0" applyNumberFormat="1" applyFont="1" applyBorder="1" applyAlignment="1" applyProtection="1">
      <alignment horizontal="center" vertical="center" wrapText="1" readingOrder="1"/>
      <protection locked="0"/>
    </xf>
    <xf numFmtId="167" fontId="15" fillId="0" borderId="28" xfId="0" applyNumberFormat="1" applyFont="1" applyBorder="1" applyAlignment="1" applyProtection="1">
      <alignment horizontal="center" vertical="center" wrapText="1" readingOrder="1"/>
      <protection locked="0"/>
    </xf>
    <xf numFmtId="10" fontId="15" fillId="7" borderId="28" xfId="2" applyNumberFormat="1" applyFont="1" applyFill="1" applyBorder="1" applyAlignment="1" applyProtection="1">
      <alignment horizontal="center" vertical="center" wrapText="1" readingOrder="1"/>
      <protection locked="0"/>
    </xf>
    <xf numFmtId="168" fontId="15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9" borderId="1" xfId="0" applyFont="1" applyFill="1" applyBorder="1" applyAlignment="1">
      <alignment vertical="top" wrapText="1"/>
    </xf>
    <xf numFmtId="0" fontId="2" fillId="9" borderId="5" xfId="0" applyFont="1" applyFill="1" applyBorder="1" applyAlignment="1">
      <alignment vertical="top" wrapText="1"/>
    </xf>
    <xf numFmtId="0" fontId="2" fillId="9" borderId="9" xfId="0" applyFont="1" applyFill="1" applyBorder="1" applyAlignment="1">
      <alignment vertical="top" wrapText="1"/>
    </xf>
    <xf numFmtId="0" fontId="9" fillId="6" borderId="19" xfId="0" applyFont="1" applyFill="1" applyBorder="1" applyAlignment="1">
      <alignment horizontal="center" vertical="center" wrapText="1"/>
    </xf>
    <xf numFmtId="0" fontId="20" fillId="0" borderId="0" xfId="0" applyFont="1" applyBorder="1" applyAlignment="1" applyProtection="1">
      <alignment horizontal="left" vertical="center" wrapText="1"/>
      <protection locked="0"/>
    </xf>
    <xf numFmtId="0" fontId="9" fillId="6" borderId="19" xfId="0" applyFont="1" applyFill="1" applyBorder="1" applyAlignment="1" applyProtection="1">
      <alignment horizontal="center" vertical="center" wrapText="1"/>
      <protection locked="0"/>
    </xf>
    <xf numFmtId="0" fontId="15" fillId="0" borderId="24" xfId="0" applyFont="1" applyBorder="1" applyAlignment="1" applyProtection="1">
      <alignment horizontal="center" vertical="center" wrapText="1"/>
      <protection locked="0"/>
    </xf>
    <xf numFmtId="0" fontId="15" fillId="0" borderId="28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166" fontId="15" fillId="0" borderId="28" xfId="0" applyNumberFormat="1" applyFont="1" applyBorder="1" applyAlignment="1" applyProtection="1">
      <alignment horizontal="center" vertical="center" wrapText="1"/>
      <protection locked="0"/>
    </xf>
    <xf numFmtId="0" fontId="21" fillId="0" borderId="0" xfId="0" applyNumberFormat="1" applyFont="1" applyFill="1" applyBorder="1" applyAlignment="1">
      <alignment vertical="center" readingOrder="1"/>
    </xf>
    <xf numFmtId="0" fontId="8" fillId="0" borderId="22" xfId="0" applyFont="1" applyBorder="1" applyAlignment="1">
      <alignment vertical="center"/>
    </xf>
    <xf numFmtId="0" fontId="8" fillId="0" borderId="22" xfId="0" applyFont="1" applyBorder="1" applyAlignment="1">
      <alignment vertical="center" wrapText="1"/>
    </xf>
    <xf numFmtId="0" fontId="8" fillId="0" borderId="22" xfId="0" applyFont="1" applyBorder="1" applyAlignment="1" applyProtection="1">
      <alignment vertical="center" wrapText="1"/>
      <protection locked="0"/>
    </xf>
    <xf numFmtId="0" fontId="6" fillId="4" borderId="17" xfId="0" applyFont="1" applyFill="1" applyBorder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6" fillId="4" borderId="18" xfId="0" applyFont="1" applyFill="1" applyBorder="1" applyAlignment="1">
      <alignment horizontal="left" vertical="center"/>
    </xf>
    <xf numFmtId="0" fontId="7" fillId="5" borderId="17" xfId="0" applyFont="1" applyFill="1" applyBorder="1" applyAlignment="1">
      <alignment horizontal="left" vertical="center" wrapText="1"/>
    </xf>
    <xf numFmtId="0" fontId="7" fillId="5" borderId="0" xfId="0" applyFont="1" applyFill="1" applyAlignment="1">
      <alignment horizontal="left" vertical="center" wrapText="1"/>
    </xf>
    <xf numFmtId="0" fontId="7" fillId="5" borderId="18" xfId="0" applyFont="1" applyFill="1" applyBorder="1" applyAlignment="1">
      <alignment horizontal="left" vertical="center" wrapText="1"/>
    </xf>
    <xf numFmtId="0" fontId="20" fillId="0" borderId="33" xfId="0" applyFont="1" applyBorder="1" applyAlignment="1" applyProtection="1">
      <alignment horizontal="left" vertical="center" wrapText="1"/>
      <protection locked="0"/>
    </xf>
    <xf numFmtId="0" fontId="20" fillId="0" borderId="34" xfId="0" applyFont="1" applyBorder="1" applyAlignment="1" applyProtection="1">
      <alignment horizontal="left" vertical="center" wrapText="1"/>
      <protection locked="0"/>
    </xf>
    <xf numFmtId="0" fontId="20" fillId="0" borderId="35" xfId="0" applyFont="1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left" vertical="center" wrapText="1"/>
    </xf>
    <xf numFmtId="49" fontId="19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20" fillId="0" borderId="22" xfId="0" applyFont="1" applyFill="1" applyBorder="1" applyAlignment="1" applyProtection="1">
      <alignment horizontal="left" vertical="center" wrapText="1"/>
      <protection locked="0"/>
    </xf>
    <xf numFmtId="0" fontId="7" fillId="5" borderId="17" xfId="0" applyFont="1" applyFill="1" applyBorder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7" fillId="5" borderId="18" xfId="0" applyFont="1" applyFill="1" applyBorder="1" applyAlignment="1">
      <alignment horizontal="left" vertical="center"/>
    </xf>
    <xf numFmtId="0" fontId="20" fillId="0" borderId="22" xfId="0" applyFont="1" applyBorder="1" applyAlignment="1" applyProtection="1">
      <alignment horizontal="left" vertical="center" wrapText="1"/>
      <protection locked="0"/>
    </xf>
    <xf numFmtId="39" fontId="10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10" fontId="10" fillId="7" borderId="28" xfId="2" applyNumberFormat="1" applyFont="1" applyFill="1" applyBorder="1" applyAlignment="1" applyProtection="1">
      <alignment horizontal="center" vertical="center" wrapText="1" readingOrder="1"/>
    </xf>
    <xf numFmtId="10" fontId="10" fillId="7" borderId="29" xfId="2" applyNumberFormat="1" applyFont="1" applyFill="1" applyBorder="1" applyAlignment="1" applyProtection="1">
      <alignment horizontal="center" vertical="center" wrapText="1" readingOrder="1"/>
    </xf>
    <xf numFmtId="0" fontId="13" fillId="8" borderId="28" xfId="0" applyFont="1" applyFill="1" applyBorder="1" applyAlignment="1">
      <alignment horizontal="center" vertical="center" wrapText="1" readingOrder="1"/>
    </xf>
    <xf numFmtId="0" fontId="10" fillId="6" borderId="28" xfId="0" applyFont="1" applyFill="1" applyBorder="1" applyAlignment="1">
      <alignment vertical="top" wrapText="1"/>
    </xf>
    <xf numFmtId="0" fontId="10" fillId="6" borderId="29" xfId="0" applyFont="1" applyFill="1" applyBorder="1" applyAlignment="1">
      <alignment vertical="top" wrapText="1"/>
    </xf>
    <xf numFmtId="39" fontId="10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36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12" fillId="6" borderId="23" xfId="0" applyFont="1" applyFill="1" applyBorder="1" applyAlignment="1">
      <alignment horizontal="center" vertical="center" wrapText="1" readingOrder="1"/>
    </xf>
    <xf numFmtId="0" fontId="12" fillId="6" borderId="24" xfId="0" applyFont="1" applyFill="1" applyBorder="1" applyAlignment="1">
      <alignment horizontal="center" vertical="center" wrapText="1" readingOrder="1"/>
    </xf>
    <xf numFmtId="0" fontId="12" fillId="6" borderId="25" xfId="0" applyFont="1" applyFill="1" applyBorder="1" applyAlignment="1">
      <alignment horizontal="center" vertical="center" wrapText="1" readingOrder="1"/>
    </xf>
    <xf numFmtId="0" fontId="12" fillId="6" borderId="26" xfId="0" applyFont="1" applyFill="1" applyBorder="1" applyAlignment="1">
      <alignment horizontal="center" vertical="center" wrapText="1" readingOrder="1"/>
    </xf>
    <xf numFmtId="0" fontId="12" fillId="6" borderId="36" xfId="0" applyFont="1" applyFill="1" applyBorder="1" applyAlignment="1">
      <alignment horizontal="center" vertical="center" wrapText="1" readingOrder="1"/>
    </xf>
    <xf numFmtId="0" fontId="9" fillId="6" borderId="22" xfId="0" applyFont="1" applyFill="1" applyBorder="1" applyAlignment="1">
      <alignment horizontal="left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66675</xdr:rowOff>
    </xdr:from>
    <xdr:ext cx="1367789" cy="741822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66675"/>
          <a:ext cx="1367789" cy="741822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id="3" name="Tabla1324" displayName="Tabla1324" ref="A28:J29" totalsRowShown="0" headerRowDxfId="14" dataDxfId="12" headerRowBorderDxfId="13" tableBorderDxfId="11" totalsRowBorderDxfId="10"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/>
    <tableColumn id="10" name="Financiera_x000a_(D)" dataDxfId="4"/>
    <tableColumn id="5" name="Física _x000a_(E)" dataDxfId="3"/>
    <tableColumn id="6" name="Financiera _x000a_ (F)" dataDxfId="2"/>
    <tableColumn id="7" name="Física _x000a_(%)_x000a_ G=E/C" dataDxfId="1" dataCellStyle="Porcentaje">
      <calculatedColumnFormula>+Tabla1324[Física 
(E)]/Tabla1324[Física
(C)]</calculatedColumnFormula>
    </tableColumn>
    <tableColumn id="8" name="Financiero _x000a_(%) _x000a_H=F/D" dataDxfId="0">
      <calculatedColumnFormula>+Tabla1324[Financiera 
 (F)]/Tabla1324[Financiera
(D)]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9"/>
  <sheetViews>
    <sheetView tabSelected="1" view="pageBreakPreview" zoomScaleNormal="100" zoomScaleSheetLayoutView="100" workbookViewId="0">
      <selection activeCell="B9" sqref="B9:J9"/>
    </sheetView>
  </sheetViews>
  <sheetFormatPr baseColWidth="10" defaultRowHeight="15" x14ac:dyDescent="0.25"/>
  <cols>
    <col min="1" max="1" width="23" style="6" customWidth="1"/>
    <col min="2" max="10" width="12.7109375" style="6" customWidth="1"/>
    <col min="23" max="23" width="11.42578125" customWidth="1"/>
  </cols>
  <sheetData>
    <row r="1" spans="1:19" ht="21.75" thickBot="1" x14ac:dyDescent="0.3">
      <c r="A1" s="15"/>
      <c r="B1" s="66" t="s">
        <v>67</v>
      </c>
      <c r="C1" s="67"/>
      <c r="D1" s="67"/>
      <c r="E1" s="67"/>
      <c r="F1" s="67"/>
      <c r="G1" s="67"/>
      <c r="H1" s="67"/>
      <c r="I1" s="67"/>
      <c r="J1" s="68"/>
    </row>
    <row r="2" spans="1:19" ht="21.75" thickBot="1" x14ac:dyDescent="0.3">
      <c r="A2" s="16"/>
      <c r="B2" s="69" t="s">
        <v>0</v>
      </c>
      <c r="C2" s="70"/>
      <c r="D2" s="69" t="s">
        <v>1</v>
      </c>
      <c r="E2" s="71"/>
      <c r="F2" s="71"/>
      <c r="G2" s="70"/>
      <c r="H2" s="72"/>
      <c r="I2" s="1" t="s">
        <v>2</v>
      </c>
      <c r="J2" s="2" t="s">
        <v>3</v>
      </c>
    </row>
    <row r="3" spans="1:19" ht="21.75" thickBot="1" x14ac:dyDescent="0.3">
      <c r="A3" s="17"/>
      <c r="B3" s="73" t="s">
        <v>4</v>
      </c>
      <c r="C3" s="74"/>
      <c r="D3" s="73" t="s">
        <v>53</v>
      </c>
      <c r="E3" s="74"/>
      <c r="F3" s="74"/>
      <c r="G3" s="74"/>
      <c r="H3" s="75"/>
      <c r="I3" s="3">
        <v>44224</v>
      </c>
      <c r="J3" s="4">
        <v>0</v>
      </c>
    </row>
    <row r="4" spans="1:19" x14ac:dyDescent="0.25">
      <c r="A4" s="76"/>
      <c r="B4" s="77"/>
      <c r="C4" s="77"/>
      <c r="D4" s="78"/>
      <c r="E4" s="78"/>
      <c r="F4" s="78"/>
      <c r="G4" s="78"/>
      <c r="H4" s="78"/>
      <c r="I4" s="77"/>
      <c r="J4" s="79"/>
    </row>
    <row r="5" spans="1:19" ht="3" customHeight="1" x14ac:dyDescent="0.25">
      <c r="A5" s="63"/>
      <c r="B5" s="64"/>
      <c r="C5" s="64"/>
      <c r="D5" s="64"/>
      <c r="E5" s="64"/>
      <c r="F5" s="64"/>
      <c r="G5" s="64"/>
      <c r="H5" s="64"/>
      <c r="I5" s="64"/>
      <c r="J5" s="65"/>
    </row>
    <row r="6" spans="1:19" ht="15.75" x14ac:dyDescent="0.25">
      <c r="A6" s="29" t="s">
        <v>5</v>
      </c>
      <c r="B6" s="30"/>
      <c r="C6" s="30"/>
      <c r="D6" s="30"/>
      <c r="E6" s="30"/>
      <c r="F6" s="30"/>
      <c r="G6" s="30"/>
      <c r="H6" s="30"/>
      <c r="I6" s="30"/>
      <c r="J6" s="31"/>
    </row>
    <row r="7" spans="1:19" ht="15.75" x14ac:dyDescent="0.25">
      <c r="A7" s="43" t="s">
        <v>6</v>
      </c>
      <c r="B7" s="44"/>
      <c r="C7" s="44"/>
      <c r="D7" s="44"/>
      <c r="E7" s="44"/>
      <c r="F7" s="44"/>
      <c r="G7" s="44"/>
      <c r="H7" s="44"/>
      <c r="I7" s="44"/>
      <c r="J7" s="45"/>
    </row>
    <row r="8" spans="1:19" ht="26.25" customHeight="1" x14ac:dyDescent="0.25">
      <c r="A8" s="26" t="s">
        <v>7</v>
      </c>
      <c r="B8" s="39" t="s">
        <v>46</v>
      </c>
      <c r="C8" s="40"/>
      <c r="D8" s="40"/>
      <c r="E8" s="40"/>
      <c r="F8" s="40"/>
      <c r="G8" s="40"/>
      <c r="H8" s="40"/>
      <c r="I8" s="40"/>
      <c r="J8" s="41"/>
    </row>
    <row r="9" spans="1:19" ht="26.25" customHeight="1" x14ac:dyDescent="0.25">
      <c r="A9" s="26" t="s">
        <v>34</v>
      </c>
      <c r="B9" s="39" t="s">
        <v>47</v>
      </c>
      <c r="C9" s="40"/>
      <c r="D9" s="40"/>
      <c r="E9" s="40"/>
      <c r="F9" s="40"/>
      <c r="G9" s="40"/>
      <c r="H9" s="40"/>
      <c r="I9" s="40"/>
      <c r="J9" s="41"/>
    </row>
    <row r="10" spans="1:19" ht="29.25" customHeight="1" x14ac:dyDescent="0.25">
      <c r="A10" s="26" t="s">
        <v>35</v>
      </c>
      <c r="B10" s="39" t="s">
        <v>48</v>
      </c>
      <c r="C10" s="40"/>
      <c r="D10" s="40"/>
      <c r="E10" s="40"/>
      <c r="F10" s="40"/>
      <c r="G10" s="40"/>
      <c r="H10" s="40"/>
      <c r="I10" s="40"/>
      <c r="J10" s="41"/>
    </row>
    <row r="11" spans="1:19" ht="41.25" customHeight="1" x14ac:dyDescent="0.25">
      <c r="A11" s="26" t="s">
        <v>8</v>
      </c>
      <c r="B11" s="46" t="s">
        <v>57</v>
      </c>
      <c r="C11" s="46"/>
      <c r="D11" s="46"/>
      <c r="E11" s="46"/>
      <c r="F11" s="46"/>
      <c r="G11" s="46"/>
      <c r="H11" s="46"/>
      <c r="I11" s="46"/>
      <c r="J11" s="46"/>
    </row>
    <row r="12" spans="1:19" ht="52.5" customHeight="1" x14ac:dyDescent="0.25">
      <c r="A12" s="26" t="s">
        <v>9</v>
      </c>
      <c r="B12" s="46" t="s">
        <v>58</v>
      </c>
      <c r="C12" s="46"/>
      <c r="D12" s="46"/>
      <c r="E12" s="46"/>
      <c r="F12" s="46"/>
      <c r="G12" s="46"/>
      <c r="H12" s="46"/>
      <c r="I12" s="46"/>
      <c r="J12" s="46"/>
    </row>
    <row r="13" spans="1:19" ht="15.75" x14ac:dyDescent="0.25">
      <c r="A13" s="29" t="s">
        <v>10</v>
      </c>
      <c r="B13" s="30"/>
      <c r="C13" s="30"/>
      <c r="D13" s="30"/>
      <c r="E13" s="30"/>
      <c r="F13" s="30"/>
      <c r="G13" s="30"/>
      <c r="H13" s="30"/>
      <c r="I13" s="30"/>
      <c r="J13" s="31"/>
    </row>
    <row r="14" spans="1:19" ht="31.5" customHeight="1" x14ac:dyDescent="0.25">
      <c r="A14" s="26" t="s">
        <v>11</v>
      </c>
      <c r="B14" s="18">
        <v>3</v>
      </c>
      <c r="C14" s="62" t="s">
        <v>54</v>
      </c>
      <c r="D14" s="62"/>
      <c r="E14" s="62"/>
      <c r="F14" s="62"/>
      <c r="G14" s="62"/>
      <c r="H14" s="62"/>
      <c r="I14" s="62"/>
      <c r="J14" s="62"/>
      <c r="K14" s="25"/>
      <c r="L14" s="25"/>
      <c r="M14" s="25"/>
      <c r="N14" s="25"/>
      <c r="O14" s="25"/>
      <c r="P14" s="25"/>
      <c r="Q14" s="25"/>
      <c r="R14" s="25"/>
      <c r="S14" s="25"/>
    </row>
    <row r="15" spans="1:19" ht="33" customHeight="1" x14ac:dyDescent="0.25">
      <c r="A15" s="26" t="s">
        <v>12</v>
      </c>
      <c r="B15" s="7">
        <v>3.3</v>
      </c>
      <c r="C15" s="62" t="str">
        <f>IFERROR(VLOOKUP(B15,'[1]Validacion datos'!A8:B26,2,FALSE),"")</f>
        <v>Competitividad e innovavión en un ambiente favorable a la cooperación y la responsabilidad social</v>
      </c>
      <c r="D15" s="62"/>
      <c r="E15" s="62"/>
      <c r="F15" s="62"/>
      <c r="G15" s="62"/>
      <c r="H15" s="62"/>
      <c r="I15" s="62"/>
      <c r="J15" s="62"/>
    </row>
    <row r="16" spans="1:19" ht="52.5" customHeight="1" x14ac:dyDescent="0.25">
      <c r="A16" s="26" t="s">
        <v>13</v>
      </c>
      <c r="B16" s="20" t="s">
        <v>49</v>
      </c>
      <c r="C16" s="62" t="str">
        <f>IFERROR(VLOOKUP(B16,'[1]Validacion datos'!D8:E64,2,FALSE),"")</f>
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</c>
      <c r="D16" s="62"/>
      <c r="E16" s="62"/>
      <c r="F16" s="62"/>
      <c r="G16" s="62"/>
      <c r="H16" s="62"/>
      <c r="I16" s="62"/>
      <c r="J16" s="62"/>
    </row>
    <row r="17" spans="1:10" ht="15.75" x14ac:dyDescent="0.25">
      <c r="A17" s="29" t="s">
        <v>14</v>
      </c>
      <c r="B17" s="30"/>
      <c r="C17" s="30"/>
      <c r="D17" s="30"/>
      <c r="E17" s="30"/>
      <c r="F17" s="30"/>
      <c r="G17" s="30"/>
      <c r="H17" s="30"/>
      <c r="I17" s="30"/>
      <c r="J17" s="31"/>
    </row>
    <row r="18" spans="1:10" ht="29.25" customHeight="1" x14ac:dyDescent="0.25">
      <c r="A18" s="26" t="s">
        <v>15</v>
      </c>
      <c r="B18" s="46" t="s">
        <v>56</v>
      </c>
      <c r="C18" s="46"/>
      <c r="D18" s="46"/>
      <c r="E18" s="46"/>
      <c r="F18" s="46"/>
      <c r="G18" s="46"/>
      <c r="H18" s="46"/>
      <c r="I18" s="46"/>
      <c r="J18" s="46"/>
    </row>
    <row r="19" spans="1:10" ht="82.5" customHeight="1" x14ac:dyDescent="0.25">
      <c r="A19" s="27" t="s">
        <v>16</v>
      </c>
      <c r="B19" s="46" t="s">
        <v>55</v>
      </c>
      <c r="C19" s="46"/>
      <c r="D19" s="46"/>
      <c r="E19" s="46"/>
      <c r="F19" s="46"/>
      <c r="G19" s="46"/>
      <c r="H19" s="46"/>
      <c r="I19" s="46"/>
      <c r="J19" s="46"/>
    </row>
    <row r="20" spans="1:10" ht="68.25" customHeight="1" x14ac:dyDescent="0.25">
      <c r="A20" s="27" t="s">
        <v>17</v>
      </c>
      <c r="B20" s="42" t="s">
        <v>62</v>
      </c>
      <c r="C20" s="42"/>
      <c r="D20" s="42"/>
      <c r="E20" s="42"/>
      <c r="F20" s="42"/>
      <c r="G20" s="42"/>
      <c r="H20" s="42"/>
      <c r="I20" s="42"/>
      <c r="J20" s="42"/>
    </row>
    <row r="21" spans="1:10" ht="65.25" customHeight="1" x14ac:dyDescent="0.25">
      <c r="A21" s="27" t="s">
        <v>36</v>
      </c>
      <c r="B21" s="42" t="s">
        <v>63</v>
      </c>
      <c r="C21" s="42"/>
      <c r="D21" s="42"/>
      <c r="E21" s="42"/>
      <c r="F21" s="42"/>
      <c r="G21" s="42"/>
      <c r="H21" s="42"/>
      <c r="I21" s="42"/>
      <c r="J21" s="42"/>
    </row>
    <row r="22" spans="1:10" ht="15.75" x14ac:dyDescent="0.25">
      <c r="A22" s="29" t="s">
        <v>18</v>
      </c>
      <c r="B22" s="30"/>
      <c r="C22" s="30"/>
      <c r="D22" s="30"/>
      <c r="E22" s="30"/>
      <c r="F22" s="30"/>
      <c r="G22" s="30"/>
      <c r="H22" s="30"/>
      <c r="I22" s="30"/>
      <c r="J22" s="31"/>
    </row>
    <row r="23" spans="1:10" ht="15.75" x14ac:dyDescent="0.25">
      <c r="A23" s="43" t="s">
        <v>19</v>
      </c>
      <c r="B23" s="44"/>
      <c r="C23" s="44"/>
      <c r="D23" s="44"/>
      <c r="E23" s="44"/>
      <c r="F23" s="44"/>
      <c r="G23" s="44"/>
      <c r="H23" s="44"/>
      <c r="I23" s="44"/>
      <c r="J23" s="45"/>
    </row>
    <row r="24" spans="1:10" ht="15" customHeight="1" x14ac:dyDescent="0.25">
      <c r="A24" s="57" t="s">
        <v>20</v>
      </c>
      <c r="B24" s="58"/>
      <c r="C24" s="59" t="s">
        <v>21</v>
      </c>
      <c r="D24" s="61"/>
      <c r="E24" s="61"/>
      <c r="F24" s="61" t="s">
        <v>22</v>
      </c>
      <c r="G24" s="61"/>
      <c r="H24" s="58"/>
      <c r="I24" s="59" t="s">
        <v>23</v>
      </c>
      <c r="J24" s="60"/>
    </row>
    <row r="25" spans="1:10" ht="23.25" customHeight="1" x14ac:dyDescent="0.25">
      <c r="A25" s="47">
        <v>1505787000</v>
      </c>
      <c r="B25" s="48"/>
      <c r="C25" s="54">
        <v>1798224573.4200001</v>
      </c>
      <c r="D25" s="55"/>
      <c r="E25" s="56"/>
      <c r="F25" s="54">
        <v>1786110444.5699999</v>
      </c>
      <c r="G25" s="55"/>
      <c r="H25" s="56"/>
      <c r="I25" s="49">
        <f>+F25/C25</f>
        <v>0.9932632836693136</v>
      </c>
      <c r="J25" s="50"/>
    </row>
    <row r="26" spans="1:10" ht="15.75" x14ac:dyDescent="0.25">
      <c r="A26" s="43" t="s">
        <v>51</v>
      </c>
      <c r="B26" s="44"/>
      <c r="C26" s="44"/>
      <c r="D26" s="44"/>
      <c r="E26" s="44"/>
      <c r="F26" s="44"/>
      <c r="G26" s="44"/>
      <c r="H26" s="44"/>
      <c r="I26" s="44"/>
      <c r="J26" s="45"/>
    </row>
    <row r="27" spans="1:10" ht="15" customHeight="1" x14ac:dyDescent="0.25">
      <c r="A27" s="5"/>
      <c r="B27"/>
      <c r="C27" s="51" t="s">
        <v>52</v>
      </c>
      <c r="D27" s="52"/>
      <c r="E27" s="51" t="s">
        <v>64</v>
      </c>
      <c r="F27" s="52"/>
      <c r="G27" s="51" t="s">
        <v>65</v>
      </c>
      <c r="H27" s="51"/>
      <c r="I27" s="51" t="s">
        <v>24</v>
      </c>
      <c r="J27" s="53"/>
    </row>
    <row r="28" spans="1:10" ht="38.25" x14ac:dyDescent="0.25">
      <c r="A28" s="8" t="s">
        <v>25</v>
      </c>
      <c r="B28" s="9" t="s">
        <v>26</v>
      </c>
      <c r="C28" s="9" t="s">
        <v>37</v>
      </c>
      <c r="D28" s="9" t="s">
        <v>38</v>
      </c>
      <c r="E28" s="9" t="s">
        <v>40</v>
      </c>
      <c r="F28" s="9" t="s">
        <v>41</v>
      </c>
      <c r="G28" s="9" t="s">
        <v>42</v>
      </c>
      <c r="H28" s="9" t="s">
        <v>43</v>
      </c>
      <c r="I28" s="9" t="s">
        <v>44</v>
      </c>
      <c r="J28" s="10" t="s">
        <v>45</v>
      </c>
    </row>
    <row r="29" spans="1:10" s="23" customFormat="1" ht="24" x14ac:dyDescent="0.25">
      <c r="A29" s="21">
        <v>6354</v>
      </c>
      <c r="B29" s="22" t="s">
        <v>50</v>
      </c>
      <c r="C29" s="11">
        <v>330000</v>
      </c>
      <c r="D29" s="12">
        <v>1505787000</v>
      </c>
      <c r="E29" s="24">
        <v>340000</v>
      </c>
      <c r="F29" s="12">
        <v>1000000000</v>
      </c>
      <c r="G29" s="24">
        <v>316480</v>
      </c>
      <c r="H29" s="12">
        <v>1425541180.96</v>
      </c>
      <c r="I29" s="13">
        <f>+Tabla1324[Física 
(E)]/Tabla1324[Física
(C)]</f>
        <v>0.93082352941176472</v>
      </c>
      <c r="J29" s="14">
        <f>+Tabla1324[Financiera 
 (F)]/Tabla1324[Financiera
(D)]</f>
        <v>1.42554118096</v>
      </c>
    </row>
    <row r="30" spans="1:10" ht="15.75" x14ac:dyDescent="0.25">
      <c r="A30" s="43" t="s">
        <v>27</v>
      </c>
      <c r="B30" s="44"/>
      <c r="C30" s="44"/>
      <c r="D30" s="44"/>
      <c r="E30" s="44"/>
      <c r="F30" s="44"/>
      <c r="G30" s="44"/>
      <c r="H30" s="44"/>
      <c r="I30" s="44"/>
      <c r="J30" s="45"/>
    </row>
    <row r="31" spans="1:10" ht="28.5" customHeight="1" x14ac:dyDescent="0.25">
      <c r="A31" s="28" t="s">
        <v>28</v>
      </c>
      <c r="B31" s="46">
        <v>6354</v>
      </c>
      <c r="C31" s="46"/>
      <c r="D31" s="46"/>
      <c r="E31" s="46"/>
      <c r="F31" s="46"/>
      <c r="G31" s="46"/>
      <c r="H31" s="46"/>
      <c r="I31" s="46"/>
      <c r="J31" s="46"/>
    </row>
    <row r="32" spans="1:10" ht="54.75" customHeight="1" x14ac:dyDescent="0.25">
      <c r="A32" s="28" t="s">
        <v>29</v>
      </c>
      <c r="B32" s="46" t="s">
        <v>60</v>
      </c>
      <c r="C32" s="46"/>
      <c r="D32" s="46"/>
      <c r="E32" s="46"/>
      <c r="F32" s="46"/>
      <c r="G32" s="46"/>
      <c r="H32" s="46"/>
      <c r="I32" s="46"/>
      <c r="J32" s="46"/>
    </row>
    <row r="33" spans="1:10" ht="54.75" customHeight="1" x14ac:dyDescent="0.25">
      <c r="A33" s="28" t="s">
        <v>30</v>
      </c>
      <c r="B33" s="46" t="s">
        <v>66</v>
      </c>
      <c r="C33" s="46"/>
      <c r="D33" s="46"/>
      <c r="E33" s="46"/>
      <c r="F33" s="46"/>
      <c r="G33" s="46"/>
      <c r="H33" s="46"/>
      <c r="I33" s="46"/>
      <c r="J33" s="46"/>
    </row>
    <row r="34" spans="1:10" ht="39" customHeight="1" x14ac:dyDescent="0.25">
      <c r="A34" s="28" t="s">
        <v>31</v>
      </c>
      <c r="B34" s="46" t="s">
        <v>61</v>
      </c>
      <c r="C34" s="46"/>
      <c r="D34" s="46"/>
      <c r="E34" s="46"/>
      <c r="F34" s="46"/>
      <c r="G34" s="46"/>
      <c r="H34" s="46"/>
      <c r="I34" s="46"/>
      <c r="J34" s="46"/>
    </row>
    <row r="35" spans="1:10" ht="15.75" x14ac:dyDescent="0.25">
      <c r="A35" s="29" t="s">
        <v>32</v>
      </c>
      <c r="B35" s="30"/>
      <c r="C35" s="30"/>
      <c r="D35" s="30"/>
      <c r="E35" s="30"/>
      <c r="F35" s="30"/>
      <c r="G35" s="30"/>
      <c r="H35" s="30"/>
      <c r="I35" s="30"/>
      <c r="J35" s="31"/>
    </row>
    <row r="36" spans="1:10" ht="15.75" x14ac:dyDescent="0.25">
      <c r="A36" s="32" t="s">
        <v>33</v>
      </c>
      <c r="B36" s="33"/>
      <c r="C36" s="33"/>
      <c r="D36" s="33"/>
      <c r="E36" s="33"/>
      <c r="F36" s="33"/>
      <c r="G36" s="33"/>
      <c r="H36" s="33"/>
      <c r="I36" s="33"/>
      <c r="J36" s="34"/>
    </row>
    <row r="37" spans="1:10" ht="51.75" customHeight="1" x14ac:dyDescent="0.25">
      <c r="A37" s="35" t="s">
        <v>59</v>
      </c>
      <c r="B37" s="36"/>
      <c r="C37" s="36"/>
      <c r="D37" s="36"/>
      <c r="E37" s="36"/>
      <c r="F37" s="36"/>
      <c r="G37" s="36"/>
      <c r="H37" s="36"/>
      <c r="I37" s="36"/>
      <c r="J37" s="37"/>
    </row>
    <row r="38" spans="1:10" ht="11.25" customHeight="1" x14ac:dyDescent="0.25">
      <c r="A38" s="19"/>
      <c r="B38" s="19"/>
      <c r="C38" s="19"/>
      <c r="D38" s="19"/>
      <c r="E38" s="19"/>
      <c r="F38" s="19"/>
      <c r="G38" s="19"/>
      <c r="H38" s="19"/>
      <c r="I38" s="19"/>
      <c r="J38" s="19"/>
    </row>
    <row r="39" spans="1:10" ht="30.75" customHeight="1" x14ac:dyDescent="0.25">
      <c r="A39" s="38" t="s">
        <v>39</v>
      </c>
      <c r="B39" s="38"/>
      <c r="C39" s="38"/>
      <c r="D39" s="38"/>
      <c r="E39" s="38"/>
      <c r="F39" s="38"/>
      <c r="G39" s="38"/>
      <c r="H39" s="38"/>
      <c r="I39" s="38"/>
      <c r="J39" s="38"/>
    </row>
  </sheetData>
  <mergeCells count="47">
    <mergeCell ref="A37:J37"/>
    <mergeCell ref="A39:J39"/>
    <mergeCell ref="B31:J31"/>
    <mergeCell ref="B32:J32"/>
    <mergeCell ref="B33:J33"/>
    <mergeCell ref="B34:J34"/>
    <mergeCell ref="A35:J35"/>
    <mergeCell ref="A36:J36"/>
    <mergeCell ref="A30:J30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</mergeCells>
  <dataValidations count="16">
    <dataValidation allowBlank="1" showInputMessage="1" showErrorMessage="1" prompt="Monto ejecutado en el trimestre" sqref="H28:H29"/>
    <dataValidation allowBlank="1" showInputMessage="1" showErrorMessage="1" prompt="Meta alcanzada en el trimestre" sqref="G28:G29"/>
    <dataValidation allowBlank="1" showInputMessage="1" showErrorMessage="1" prompt="Monto presupuestado para el producto" sqref="F28 E29:F29 D28:D29"/>
    <dataValidation allowBlank="1" showInputMessage="1" showErrorMessage="1" prompt="Meta anual del indicador" sqref="E28 C28:C29"/>
    <dataValidation allowBlank="1" showInputMessage="1" showErrorMessage="1" prompt="Nombre del indicador" sqref="B28:B29"/>
    <dataValidation allowBlank="1" showInputMessage="1" showErrorMessage="1" prompt="Nombre de cada producto" sqref="A28:A29"/>
    <dataValidation allowBlank="1" showInputMessage="1" showErrorMessage="1" prompt="¿En qué consiste el programa?" sqref="B19:J19"/>
    <dataValidation allowBlank="1" showInputMessage="1" showErrorMessage="1" prompt="Presupuesto del programa" sqref="A25:C25 F25"/>
    <dataValidation allowBlank="1" showInputMessage="1" showErrorMessage="1" prompt="Oportunidades de mejora identificadas" sqref="A37:J38"/>
    <dataValidation allowBlank="1" showInputMessage="1" showErrorMessage="1" prompt="De existir desvío, explicar razones." sqref="B34:J34"/>
    <dataValidation allowBlank="1" showInputMessage="1" showErrorMessage="1" prompt="1. Describir lo plasmado en el presupuesto_x000a_2. Describir lo alcanzado en términos financieros y de producción " sqref="B33:J33"/>
    <dataValidation allowBlank="1" showInputMessage="1" showErrorMessage="1" prompt="¿En qué consiste el producto? su objetivo" sqref="B32:J32"/>
    <dataValidation allowBlank="1" showInputMessage="1" showErrorMessage="1" prompt="Nombre del producto" sqref="B31:J31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J10"/>
    <dataValidation allowBlank="1" sqref="A8"/>
  </dataValidations>
  <printOptions horizontalCentered="1"/>
  <pageMargins left="0.51181102362204722" right="0.59055118110236227" top="0.39370078740157483" bottom="0.59055118110236227" header="0.39370078740157483" footer="0.19685039370078741"/>
  <pageSetup scale="63" fitToWidth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Amalia Peña</cp:lastModifiedBy>
  <cp:lastPrinted>2022-02-01T16:30:36Z</cp:lastPrinted>
  <dcterms:created xsi:type="dcterms:W3CDTF">2021-03-22T15:50:10Z</dcterms:created>
  <dcterms:modified xsi:type="dcterms:W3CDTF">2022-02-03T15:22:15Z</dcterms:modified>
</cp:coreProperties>
</file>