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lopez\Documents\TRABAJOS  VARIADOS\MARILIS\MARILIS\"/>
    </mc:Choice>
  </mc:AlternateContent>
  <bookViews>
    <workbookView xWindow="0" yWindow="0" windowWidth="25200" windowHeight="11385"/>
  </bookViews>
  <sheets>
    <sheet name="LISTADO  MERCADO BARAHONA "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A" localSheetId="0">[1]Presup.!#REF!</definedName>
    <definedName name="\A">[1]Presup.!#REF!</definedName>
    <definedName name="\M" localSheetId="0">[1]Presup.!#REF!</definedName>
    <definedName name="\M">[1]Presup.!#REF!</definedName>
    <definedName name="\R" localSheetId="0">[1]Presup.!#REF!</definedName>
    <definedName name="\R">[1]Presup.!#REF!</definedName>
    <definedName name="\T" localSheetId="0">[1]Presup.!#REF!</definedName>
    <definedName name="\T">[1]Presup.!#REF!</definedName>
    <definedName name="_______________________________OP1">'[2]Mano Obra'!$D$12</definedName>
    <definedName name="_______________________________OP2">'[2]Mano Obra'!$D$14</definedName>
    <definedName name="_______________________________OP3">'[2]Mano Obra'!$D$15</definedName>
    <definedName name="_____________________________OP1">'[2]Mano Obra'!$D$12</definedName>
    <definedName name="_____________________________OP2">'[2]Mano Obra'!$D$14</definedName>
    <definedName name="_____________________________OP3">'[2]Mano Obra'!$D$15</definedName>
    <definedName name="___________________________OP1">'[2]Mano Obra'!$D$12</definedName>
    <definedName name="___________________________OP2">'[2]Mano Obra'!$D$14</definedName>
    <definedName name="___________________________OP3">'[2]Mano Obra'!$D$15</definedName>
    <definedName name="__________________________OP1">'[2]Mano Obra'!$D$12</definedName>
    <definedName name="__________________________OP2">'[2]Mano Obra'!$D$14</definedName>
    <definedName name="__________________________OP3">'[2]Mano Obra'!$D$15</definedName>
    <definedName name="_________________________OP1">'[2]Mano Obra'!$D$12</definedName>
    <definedName name="_________________________OP2">'[2]Mano Obra'!$D$14</definedName>
    <definedName name="_________________________OP3">'[2]Mano Obra'!$D$15</definedName>
    <definedName name="_______________________OP1">'[2]Mano Obra'!$D$12</definedName>
    <definedName name="_______________________OP2">'[2]Mano Obra'!$D$14</definedName>
    <definedName name="_______________________OP3">'[2]Mano Obra'!$D$15</definedName>
    <definedName name="_____________________OP1">'[2]Mano Obra'!$D$12</definedName>
    <definedName name="_____________________OP2">'[2]Mano Obra'!$D$14</definedName>
    <definedName name="_____________________OP3">'[2]Mano Obra'!$D$15</definedName>
    <definedName name="____________________OP1">'[2]Mano Obra'!$D$12</definedName>
    <definedName name="____________________OP2">'[2]Mano Obra'!$D$14</definedName>
    <definedName name="____________________OP3">'[2]Mano Obra'!$D$15</definedName>
    <definedName name="___________________OP1">'[2]Mano Obra'!$D$12</definedName>
    <definedName name="___________________OP2">'[2]Mano Obra'!$D$14</definedName>
    <definedName name="___________________OP3">'[2]Mano Obra'!$D$15</definedName>
    <definedName name="_________________OP1">'[2]Mano Obra'!$D$12</definedName>
    <definedName name="_________________OP2">'[2]Mano Obra'!$D$14</definedName>
    <definedName name="_________________OP3">'[2]Mano Obra'!$D$15</definedName>
    <definedName name="_______________OP1">'[2]Mano Obra'!$D$12</definedName>
    <definedName name="_______________OP2">'[2]Mano Obra'!$D$14</definedName>
    <definedName name="_______________OP3">'[2]Mano Obra'!$D$15</definedName>
    <definedName name="______________OP1">'[2]Mano Obra'!$D$12</definedName>
    <definedName name="______________OP2">'[2]Mano Obra'!$D$14</definedName>
    <definedName name="______________OP3">'[2]Mano Obra'!$D$15</definedName>
    <definedName name="_____________OP1">'[2]Mano Obra'!$D$12</definedName>
    <definedName name="_____________OP2">'[2]Mano Obra'!$D$14</definedName>
    <definedName name="_____________OP3">'[2]Mano Obra'!$D$15</definedName>
    <definedName name="___________OP1">'[2]Mano Obra'!$D$12</definedName>
    <definedName name="___________OP2">'[2]Mano Obra'!$D$14</definedName>
    <definedName name="___________OP3">'[2]Mano Obra'!$D$15</definedName>
    <definedName name="_________CAL50">[3]insumo!$D$11</definedName>
    <definedName name="_________mz125" localSheetId="0">[3]Mezcla!#REF!</definedName>
    <definedName name="_________mz125">[3]Mezcla!#REF!</definedName>
    <definedName name="_________MZ13" localSheetId="0">[3]Mezcla!#REF!</definedName>
    <definedName name="_________MZ13">[3]Mezcla!#REF!</definedName>
    <definedName name="_________MZ14" localSheetId="0">[3]Mezcla!#REF!</definedName>
    <definedName name="_________MZ14">[3]Mezcla!#REF!</definedName>
    <definedName name="_________MZ17" localSheetId="0">[3]Mezcla!#REF!</definedName>
    <definedName name="_________MZ17">[3]Mezcla!#REF!</definedName>
    <definedName name="_________OP1">'[2]Mano Obra'!$D$12</definedName>
    <definedName name="_________OP2">'[2]Mano Obra'!$D$14</definedName>
    <definedName name="_________OP3">'[2]Mano Obra'!$D$15</definedName>
    <definedName name="________CAL50" localSheetId="0">#REF!</definedName>
    <definedName name="________CAL50">#REF!</definedName>
    <definedName name="________mz125" localSheetId="0">#REF!</definedName>
    <definedName name="________mz125">#REF!</definedName>
    <definedName name="________MZ13" localSheetId="0">#REF!</definedName>
    <definedName name="________MZ13">#REF!</definedName>
    <definedName name="________MZ14" localSheetId="0">#REF!</definedName>
    <definedName name="________MZ14">#REF!</definedName>
    <definedName name="________MZ17" localSheetId="0">#REF!</definedName>
    <definedName name="________MZ17">#REF!</definedName>
    <definedName name="________OP1">'[2]Mano Obra'!$D$12</definedName>
    <definedName name="________OP2">'[2]Mano Obra'!$D$14</definedName>
    <definedName name="________OP3">'[2]Mano Obra'!$D$15</definedName>
    <definedName name="_______OP1">'[2]Mano Obra'!$D$12</definedName>
    <definedName name="_______OP2">'[2]Mano Obra'!$D$14</definedName>
    <definedName name="_______OP3">'[2]Mano Obra'!$D$15</definedName>
    <definedName name="______OP1">'[2]Mano Obra'!$D$12</definedName>
    <definedName name="______OP2">'[2]Mano Obra'!$D$14</definedName>
    <definedName name="______OP3">'[2]Mano Obra'!$D$15</definedName>
    <definedName name="_____hor210">'[5]anal term'!$G$1512</definedName>
    <definedName name="_____OP1">'[2]Mano Obra'!$D$12</definedName>
    <definedName name="_____OP2">'[2]Mano Obra'!$D$14</definedName>
    <definedName name="_____OP3">'[2]Mano Obra'!$D$15</definedName>
    <definedName name="____hor210">'[5]anal term'!$G$1512</definedName>
    <definedName name="____MZ1155">[3]Mezcla!$F$37</definedName>
    <definedName name="____MZ16" localSheetId="0">#REF!</definedName>
    <definedName name="____MZ16">#REF!</definedName>
    <definedName name="____OP1">'[2]Mano Obra'!$D$12</definedName>
    <definedName name="____OP2">'[2]Mano Obra'!$D$14</definedName>
    <definedName name="____OP3">'[2]Mano Obra'!$D$15</definedName>
    <definedName name="___CAL50">[6]insumo!$D$11</definedName>
    <definedName name="___hor140" localSheetId="0">#REF!</definedName>
    <definedName name="___hor140">#REF!</definedName>
    <definedName name="___hor210">'[5]anal term'!$G$1512</definedName>
    <definedName name="___hor280">[7]Analisis!$D$63</definedName>
    <definedName name="___MZ1155" localSheetId="0">#REF!</definedName>
    <definedName name="___MZ1155">#REF!</definedName>
    <definedName name="___mz125" localSheetId="0">[6]Mezcla!#REF!</definedName>
    <definedName name="___mz125">[6]Mezcla!#REF!</definedName>
    <definedName name="___MZ13" localSheetId="0">[6]Mezcla!#REF!</definedName>
    <definedName name="___MZ13">[6]Mezcla!#REF!</definedName>
    <definedName name="___MZ14" localSheetId="0">[6]Mezcla!#REF!</definedName>
    <definedName name="___MZ14">[6]Mezcla!#REF!</definedName>
    <definedName name="___MZ16" localSheetId="0">#REF!</definedName>
    <definedName name="___MZ16">#REF!</definedName>
    <definedName name="___MZ17" localSheetId="0">[6]Mezcla!#REF!</definedName>
    <definedName name="___MZ17">[6]Mezcla!#REF!</definedName>
    <definedName name="___OP1">'[2]Mano Obra'!$D$12</definedName>
    <definedName name="___OP2">'[2]Mano Obra'!$D$14</definedName>
    <definedName name="___OP3">'[2]Mano Obra'!$D$15</definedName>
    <definedName name="___pu1" localSheetId="0">#REF!</definedName>
    <definedName name="___pu1">#REF!</definedName>
    <definedName name="___pu10" localSheetId="0">#REF!</definedName>
    <definedName name="___pu10">#REF!</definedName>
    <definedName name="___pu2" localSheetId="0">#REF!</definedName>
    <definedName name="___pu2">#REF!</definedName>
    <definedName name="___pu4">[8]Sheet4!$E:$E</definedName>
    <definedName name="___pu5">[8]Sheet5!$E:$E</definedName>
    <definedName name="___PU6" localSheetId="0">#REF!</definedName>
    <definedName name="___PU6">#REF!</definedName>
    <definedName name="___pu7" localSheetId="0">#REF!</definedName>
    <definedName name="___pu7">#REF!</definedName>
    <definedName name="___pu8" localSheetId="0">#REF!</definedName>
    <definedName name="___pu8">#REF!</definedName>
    <definedName name="__123Graph_A" localSheetId="0" hidden="1">[9]A!#REF!</definedName>
    <definedName name="__123Graph_A" hidden="1">[9]A!#REF!</definedName>
    <definedName name="__123Graph_B" localSheetId="0" hidden="1">[9]A!#REF!</definedName>
    <definedName name="__123Graph_B" hidden="1">[9]A!#REF!</definedName>
    <definedName name="__123Graph_C" localSheetId="0" hidden="1">[9]A!#REF!</definedName>
    <definedName name="__123Graph_C" hidden="1">[9]A!#REF!</definedName>
    <definedName name="__123Graph_D" localSheetId="0" hidden="1">[9]A!#REF!</definedName>
    <definedName name="__123Graph_D" hidden="1">[9]A!#REF!</definedName>
    <definedName name="__123Graph_E" localSheetId="0" hidden="1">[9]A!#REF!</definedName>
    <definedName name="__123Graph_E" hidden="1">[9]A!#REF!</definedName>
    <definedName name="__123Graph_F" localSheetId="0" hidden="1">[9]A!#REF!</definedName>
    <definedName name="__123Graph_F" hidden="1">[9]A!#REF!</definedName>
    <definedName name="__CAL50" localSheetId="0">#REF!</definedName>
    <definedName name="__CAL50">#REF!</definedName>
    <definedName name="__hor140" localSheetId="0">#REF!</definedName>
    <definedName name="__hor140">#REF!</definedName>
    <definedName name="__hor210">'[5]anal term'!$G$1512</definedName>
    <definedName name="__hor280">[7]Analisis!$D$63</definedName>
    <definedName name="__MZ1155" localSheetId="0">#REF!</definedName>
    <definedName name="__MZ1155">#REF!</definedName>
    <definedName name="__mz125" localSheetId="0">#REF!</definedName>
    <definedName name="__mz125">#REF!</definedName>
    <definedName name="__MZ13" localSheetId="0">#REF!</definedName>
    <definedName name="__MZ13">#REF!</definedName>
    <definedName name="__MZ14" localSheetId="0">#REF!</definedName>
    <definedName name="__MZ14">#REF!</definedName>
    <definedName name="__MZ16" localSheetId="0">#REF!</definedName>
    <definedName name="__MZ16">#REF!</definedName>
    <definedName name="__MZ17" localSheetId="0">#REF!</definedName>
    <definedName name="__MZ17">#REF!</definedName>
    <definedName name="__OP1">'[2]Mano Obra'!$D$12</definedName>
    <definedName name="__OP2">'[2]Mano Obra'!$D$14</definedName>
    <definedName name="__OP3">'[2]Mano Obra'!$D$15</definedName>
    <definedName name="__pu1" localSheetId="0">#REF!</definedName>
    <definedName name="__pu1">#REF!</definedName>
    <definedName name="__pu10" localSheetId="0">#REF!</definedName>
    <definedName name="__pu10">#REF!</definedName>
    <definedName name="__pu2" localSheetId="0">#REF!</definedName>
    <definedName name="__pu2">#REF!</definedName>
    <definedName name="__pu3" localSheetId="0">#REF!</definedName>
    <definedName name="__pu3">#REF!</definedName>
    <definedName name="__pu4">[8]Sheet4!$E:$E</definedName>
    <definedName name="__pu5">[8]Sheet5!$E:$E</definedName>
    <definedName name="__PU6" localSheetId="0">#REF!</definedName>
    <definedName name="__PU6">#REF!</definedName>
    <definedName name="__pu7" localSheetId="0">#REF!</definedName>
    <definedName name="__pu7">#REF!</definedName>
    <definedName name="__pu8" localSheetId="0">#REF!</definedName>
    <definedName name="__pu8">#REF!</definedName>
    <definedName name="__SUB1" localSheetId="0">[10]Análisis!#REF!</definedName>
    <definedName name="__SUB1">[10]Análisis!#REF!</definedName>
    <definedName name="_1" localSheetId="0">[11]A!#REF!</definedName>
    <definedName name="_1">[11]A!#REF!</definedName>
    <definedName name="_CAL50" localSheetId="0">#REF!</definedName>
    <definedName name="_CAL50">#REF!</definedName>
    <definedName name="_CTC220" localSheetId="0">#REF!</definedName>
    <definedName name="_CTC220">#REF!</definedName>
    <definedName name="_F" localSheetId="0">[9]A!#REF!</definedName>
    <definedName name="_F">[9]A!#REF!</definedName>
    <definedName name="_hor140" localSheetId="0">#REF!</definedName>
    <definedName name="_hor140">#REF!</definedName>
    <definedName name="_hor210">'[5]anal term'!$G$1512</definedName>
    <definedName name="_hor280">[7]Analisis!$D$63</definedName>
    <definedName name="_Key1" localSheetId="0" hidden="1">#REF!</definedName>
    <definedName name="_Key1" hidden="1">#REF!</definedName>
    <definedName name="_Key2" localSheetId="0" hidden="1">#REF!</definedName>
    <definedName name="_Key2" hidden="1">#REF!</definedName>
    <definedName name="_MZ1155" localSheetId="0">#REF!</definedName>
    <definedName name="_MZ1155">#REF!</definedName>
    <definedName name="_mz125" localSheetId="0">#REF!</definedName>
    <definedName name="_mz125">#REF!</definedName>
    <definedName name="_MZ13" localSheetId="0">#REF!</definedName>
    <definedName name="_MZ13">#REF!</definedName>
    <definedName name="_MZ14" localSheetId="0">#REF!</definedName>
    <definedName name="_MZ14">#REF!</definedName>
    <definedName name="_MZ16" localSheetId="0">#REF!</definedName>
    <definedName name="_MZ16">#REF!</definedName>
    <definedName name="_MZ17" localSheetId="0">#REF!</definedName>
    <definedName name="_MZ17">#REF!</definedName>
    <definedName name="_o" localSheetId="0">#REF!</definedName>
    <definedName name="_o">#REF!</definedName>
    <definedName name="_OP1">'[2]Mano Obra'!$D$12</definedName>
    <definedName name="_OP2">'[2]Mano Obra'!$D$14</definedName>
    <definedName name="_OP3">'[2]Mano Obra'!$D$15</definedName>
    <definedName name="_Order1" hidden="1">255</definedName>
    <definedName name="_Order2" hidden="1">255</definedName>
    <definedName name="_PH140" localSheetId="0">#REF!</definedName>
    <definedName name="_PH140">#REF!</definedName>
    <definedName name="_PH160" localSheetId="0">#REF!</definedName>
    <definedName name="_PH160">#REF!</definedName>
    <definedName name="_PH180" localSheetId="0">#REF!</definedName>
    <definedName name="_PH180">#REF!</definedName>
    <definedName name="_PH210" localSheetId="0">#REF!</definedName>
    <definedName name="_PH210">#REF!</definedName>
    <definedName name="_PH240" localSheetId="0">#REF!</definedName>
    <definedName name="_PH240">#REF!</definedName>
    <definedName name="_PH250" localSheetId="0">#REF!</definedName>
    <definedName name="_PH250">#REF!</definedName>
    <definedName name="_PH260" localSheetId="0">#REF!</definedName>
    <definedName name="_PH260">#REF!</definedName>
    <definedName name="_PH280" localSheetId="0">#REF!</definedName>
    <definedName name="_PH280">#REF!</definedName>
    <definedName name="_PH300" localSheetId="0">#REF!</definedName>
    <definedName name="_PH300">#REF!</definedName>
    <definedName name="_PH315" localSheetId="0">#REF!</definedName>
    <definedName name="_PH315">#REF!</definedName>
    <definedName name="_PH350" localSheetId="0">#REF!</definedName>
    <definedName name="_PH350">#REF!</definedName>
    <definedName name="_PH400" localSheetId="0">#REF!</definedName>
    <definedName name="_PH400">#REF!</definedName>
    <definedName name="_pl1">[12]analisis!$G$2432</definedName>
    <definedName name="_pl12">[12]analisis!$G$2477</definedName>
    <definedName name="_pl316">[12]analisis!$G$2513</definedName>
    <definedName name="_pl38">[12]analisis!$G$2486</definedName>
    <definedName name="_PTC110" localSheetId="0">#REF!</definedName>
    <definedName name="_PTC110">#REF!</definedName>
    <definedName name="_PTC220" localSheetId="0">#REF!</definedName>
    <definedName name="_PTC220">#REF!</definedName>
    <definedName name="_pu1" localSheetId="0">#REF!</definedName>
    <definedName name="_pu1">#REF!</definedName>
    <definedName name="_pu10" localSheetId="0">#REF!</definedName>
    <definedName name="_pu10">#REF!</definedName>
    <definedName name="_pu2" localSheetId="0">#REF!</definedName>
    <definedName name="_pu2">#REF!</definedName>
    <definedName name="_PU3" localSheetId="0">#REF!</definedName>
    <definedName name="_PU3">#REF!</definedName>
    <definedName name="_pu4">[8]Sheet4!$E:$E</definedName>
    <definedName name="_pu5">[8]Sheet5!$E:$E</definedName>
    <definedName name="_PU6" localSheetId="0">#REF!</definedName>
    <definedName name="_PU6">#REF!</definedName>
    <definedName name="_pu7" localSheetId="0">#REF!</definedName>
    <definedName name="_pu7">#REF!</definedName>
    <definedName name="_pu8" localSheetId="0">#REF!</definedName>
    <definedName name="_pu8">#REF!</definedName>
    <definedName name="_Regression_Int" hidden="1">1</definedName>
    <definedName name="_Sort" localSheetId="0" hidden="1">#REF!</definedName>
    <definedName name="_Sort" hidden="1">#REF!</definedName>
    <definedName name="_SUB1" localSheetId="0">#REF!</definedName>
    <definedName name="_SUB1">#REF!</definedName>
    <definedName name="_TC110">[13]Ana!$F$3421</definedName>
    <definedName name="_TC220">[13]Ana!$F$3433</definedName>
    <definedName name="_TUB24" localSheetId="0">#REF!</definedName>
    <definedName name="_TUB24">#REF!</definedName>
    <definedName name="_VAR12">[14]Precio!$F$12</definedName>
    <definedName name="_VAR38">[14]Precio!$F$11</definedName>
    <definedName name="_ZC1" localSheetId="0">#REF!</definedName>
    <definedName name="_ZC1">#REF!</definedName>
    <definedName name="_ZE1" localSheetId="0">#REF!</definedName>
    <definedName name="_ZE1">#REF!</definedName>
    <definedName name="_ZE2" localSheetId="0">#REF!</definedName>
    <definedName name="_ZE2">#REF!</definedName>
    <definedName name="_ZE3" localSheetId="0">#REF!</definedName>
    <definedName name="_ZE3">#REF!</definedName>
    <definedName name="_ZE4" localSheetId="0">#REF!</definedName>
    <definedName name="_ZE4">#REF!</definedName>
    <definedName name="_ZE5" localSheetId="0">#REF!</definedName>
    <definedName name="_ZE5">#REF!</definedName>
    <definedName name="_ZE6" localSheetId="0">#REF!</definedName>
    <definedName name="_ZE6">#REF!</definedName>
    <definedName name="A" localSheetId="0">[9]A!#REF!</definedName>
    <definedName name="A">[9]A!#REF!</definedName>
    <definedName name="aa" localSheetId="0">#REF!</definedName>
    <definedName name="aa">#REF!</definedName>
    <definedName name="aa_2">"$#REF!.$B$109"</definedName>
    <definedName name="aa_3">"$#REF!.$B$109"</definedName>
    <definedName name="AAG">[14]Precio!$F$20</definedName>
    <definedName name="AC" localSheetId="0">#REF!</definedName>
    <definedName name="AC">#REF!</definedName>
    <definedName name="aca.19.km">'[15]Analisis Unitarios'!$F$154</definedName>
    <definedName name="aca.1er.km">'[15]Analisis Unitarios'!$F$136</definedName>
    <definedName name="aca.20.km">'[15]Analisis Unitarios'!$F$155</definedName>
    <definedName name="aca.30.km">'[15]Analisis Unitarios'!$F$165</definedName>
    <definedName name="ACA_1" localSheetId="0">#REF!</definedName>
    <definedName name="ACA_1">#REF!</definedName>
    <definedName name="ACA_2" localSheetId="0">#REF!</definedName>
    <definedName name="ACA_2">#REF!</definedName>
    <definedName name="ACA_6" localSheetId="0">#REF!</definedName>
    <definedName name="ACA_6">#REF!</definedName>
    <definedName name="ACA_7" localSheetId="0">#REF!</definedName>
    <definedName name="ACA_7">#REF!</definedName>
    <definedName name="acarreo" localSheetId="0">'[16]Listado Equipos a utilizar'!#REF!</definedName>
    <definedName name="acarreo">'[16]Listado Equipos a utilizar'!#REF!</definedName>
    <definedName name="ACARREOADOQUIN" localSheetId="0">#REF!</definedName>
    <definedName name="ACARREOADOQUIN">#REF!</definedName>
    <definedName name="ACARREOADOQUINCLASICO" localSheetId="0">#REF!</definedName>
    <definedName name="ACARREOADOQUINCLASICO">#REF!</definedName>
    <definedName name="ACARREOADOQUINCOLONIAL" localSheetId="0">#REF!</definedName>
    <definedName name="ACARREOADOQUINCOLONIAL">#REF!</definedName>
    <definedName name="ACARREOADOQUINMEDITERRANEO" localSheetId="0">#REF!</definedName>
    <definedName name="ACARREOADOQUINMEDITERRANEO">#REF!</definedName>
    <definedName name="ACARREOADOQUINMEDITERRANEODIAMANTE" localSheetId="0">#REF!</definedName>
    <definedName name="ACARREOADOQUINMEDITERRANEODIAMANTE">#REF!</definedName>
    <definedName name="ACARREOADOQUINOLYMPUS" localSheetId="0">#REF!</definedName>
    <definedName name="ACARREOADOQUINOLYMPUS">#REF!</definedName>
    <definedName name="ACARREOBLINTEL6" localSheetId="0">#REF!</definedName>
    <definedName name="ACARREOBLINTEL6">#REF!</definedName>
    <definedName name="ACARREOBLINTEL6X8X8" localSheetId="0">#REF!</definedName>
    <definedName name="ACARREOBLINTEL6X8X8">#REF!</definedName>
    <definedName name="ACARREOBLINTEL8" localSheetId="0">#REF!</definedName>
    <definedName name="ACARREOBLINTEL8">#REF!</definedName>
    <definedName name="ACARREOBLINTEL8X8X8" localSheetId="0">#REF!</definedName>
    <definedName name="ACARREOBLINTEL8X8X8">#REF!</definedName>
    <definedName name="ACARREOBLOCK10" localSheetId="0">#REF!</definedName>
    <definedName name="ACARREOBLOCK10">#REF!</definedName>
    <definedName name="ACARREOBLOCK12" localSheetId="0">#REF!</definedName>
    <definedName name="ACARREOBLOCK12">#REF!</definedName>
    <definedName name="ACARREOBLOCK4" localSheetId="0">#REF!</definedName>
    <definedName name="ACARREOBLOCK4">#REF!</definedName>
    <definedName name="ACARREOBLOCK5" localSheetId="0">#REF!</definedName>
    <definedName name="ACARREOBLOCK5">#REF!</definedName>
    <definedName name="ACARREOBLOCK6" localSheetId="0">#REF!</definedName>
    <definedName name="ACARREOBLOCK6">#REF!</definedName>
    <definedName name="ACARREOBLOCK8" localSheetId="0">#REF!</definedName>
    <definedName name="ACARREOBLOCK8">#REF!</definedName>
    <definedName name="ACARREOBLOCKORN" localSheetId="0">#REF!</definedName>
    <definedName name="ACARREOBLOCKORN">#REF!</definedName>
    <definedName name="ACARREOBLOCKRUST4" localSheetId="0">#REF!</definedName>
    <definedName name="ACARREOBLOCKRUST4">#REF!</definedName>
    <definedName name="ACARREOBLOCKRUST8" localSheetId="0">#REF!</definedName>
    <definedName name="ACARREOBLOCKRUST8">#REF!</definedName>
    <definedName name="ACARREOBLOQUETECHO11X20X20GRIS" localSheetId="0">#REF!</definedName>
    <definedName name="ACARREOBLOQUETECHO11X20X20GRIS">#REF!</definedName>
    <definedName name="ACARREOBLOQUETECHO15X60COLOR" localSheetId="0">#REF!</definedName>
    <definedName name="ACARREOBLOQUETECHO15X60COLOR">#REF!</definedName>
    <definedName name="ACARREOBLOQUETECHO15X60GRIS" localSheetId="0">#REF!</definedName>
    <definedName name="ACARREOBLOQUETECHO15X60GRIS">#REF!</definedName>
    <definedName name="ACARREOBLOVIGA6" localSheetId="0">#REF!</definedName>
    <definedName name="ACARREOBLOVIGA6">#REF!</definedName>
    <definedName name="ACARREOBLOVIGA8" localSheetId="0">#REF!</definedName>
    <definedName name="ACARREOBLOVIGA8">#REF!</definedName>
    <definedName name="ACARREOMOSAICOGRAVILLA30X30" localSheetId="0">#REF!</definedName>
    <definedName name="ACARREOMOSAICOGRAVILLA30X30">#REF!</definedName>
    <definedName name="ACARREOPISOS" localSheetId="0">#REF!</definedName>
    <definedName name="ACARREOPISOS">#REF!</definedName>
    <definedName name="ACARREOVIBRAZO30X30" localSheetId="0">#REF!</definedName>
    <definedName name="ACARREOVIBRAZO30X30">#REF!</definedName>
    <definedName name="ACARREOVIBRAZO40X40" localSheetId="0">#REF!</definedName>
    <definedName name="ACARREOVIBRAZO40X40">#REF!</definedName>
    <definedName name="ACARREOVIBRORUSTICO30X30" localSheetId="0">#REF!</definedName>
    <definedName name="ACARREOVIBRORUSTICO30X30">#REF!</definedName>
    <definedName name="ACARREOZOCALOS" localSheetId="0">#REF!</definedName>
    <definedName name="ACARREOZOCALOS">#REF!</definedName>
    <definedName name="ACARREPTABLETA" localSheetId="0">#REF!</definedName>
    <definedName name="ACARREPTABLETA">#REF!</definedName>
    <definedName name="ACERA">[13]Ana!$F$4488</definedName>
    <definedName name="aceras" localSheetId="0">#REF!</definedName>
    <definedName name="aceras">#REF!</definedName>
    <definedName name="acero" localSheetId="0">#REF!</definedName>
    <definedName name="acero">#REF!</definedName>
    <definedName name="Acero_1">#N/A</definedName>
    <definedName name="Acero_1_2_____Grado_40">[17]Insumos!$B$6:$D$6</definedName>
    <definedName name="Acero_1_4______Grado_40">[17]Insumos!$B$7:$D$7</definedName>
    <definedName name="Acero_2">#N/A</definedName>
    <definedName name="Acero_3">#N/A</definedName>
    <definedName name="Acero_3_4__1_____Grado_40">[17]Insumos!$B$8:$D$8</definedName>
    <definedName name="Acero_3_8______Grado_40">[17]Insumos!$B$9:$D$9</definedName>
    <definedName name="ACERO1">[13]Ana!$F$35</definedName>
    <definedName name="ACERO12">[13]Ana!$F$23</definedName>
    <definedName name="ACERO1225">[13]Ana!$F$27</definedName>
    <definedName name="ACERO14">[13]Ana!$F$11</definedName>
    <definedName name="ACERO34">[13]Ana!$F$31</definedName>
    <definedName name="ACERO38">[13]Ana!$F$15</definedName>
    <definedName name="ACERO3825">[13]Ana!$F$19</definedName>
    <definedName name="ACERO601">[13]Ana!$F$59</definedName>
    <definedName name="ACERO6012">[13]Ana!$F$47</definedName>
    <definedName name="ACERO601225">[13]Ana!$F$51</definedName>
    <definedName name="ACERO6034">[13]Ana!$F$55</definedName>
    <definedName name="ACERO6038">[13]Ana!$F$39</definedName>
    <definedName name="ACERO603825">[13]Ana!$F$43</definedName>
    <definedName name="acerog40">[18]MATERIALES!$G$7</definedName>
    <definedName name="aceroi" localSheetId="0">#REF!</definedName>
    <definedName name="aceroi">#REF!</definedName>
    <definedName name="aceroii" localSheetId="0">#REF!</definedName>
    <definedName name="aceroii">#REF!</definedName>
    <definedName name="aceromalla" localSheetId="0">#REF!</definedName>
    <definedName name="aceromalla">#REF!</definedName>
    <definedName name="ACOMALTATENSIONCONTRA" localSheetId="0">#REF!</definedName>
    <definedName name="ACOMALTATENSIONCONTRA">#REF!</definedName>
    <definedName name="ACOMDEPLANTANUEAEQUIPO800ACONTRA" localSheetId="0">#REF!</definedName>
    <definedName name="ACOMDEPLANTANUEAEQUIPO800ACONTRA">#REF!</definedName>
    <definedName name="ACOMDESDEEQUIPOAPANELAA" localSheetId="0">#REF!</definedName>
    <definedName name="ACOMDESDEEQUIPOAPANELAA">#REF!</definedName>
    <definedName name="ACOMELEC" localSheetId="0">#REF!</definedName>
    <definedName name="ACOMELEC">#REF!</definedName>
    <definedName name="ACOMEQUIPOAPANELBOMBACONTRA" localSheetId="0">#REF!</definedName>
    <definedName name="ACOMEQUIPOAPANELBOMBACONTRA">#REF!</definedName>
    <definedName name="ACOMEQUIPOAPANELLUCESPARQCONTRA" localSheetId="0">#REF!</definedName>
    <definedName name="ACOMEQUIPOAPANELLUCESPARQCONTRA">#REF!</definedName>
    <definedName name="ACOMPRIDEPOSTEATRANSF750CONTRA" localSheetId="0">#REF!</definedName>
    <definedName name="ACOMPRIDEPOSTEATRANSF750CONTRA">#REF!</definedName>
    <definedName name="ACOMSECDEEQUIPOAPANLUCESYTC" localSheetId="0">#REF!</definedName>
    <definedName name="ACOMSECDEEQUIPOAPANLUCESYTC">#REF!</definedName>
    <definedName name="ACOMSECDEPLANUEAEQUI800CONTRA" localSheetId="0">#REF!</definedName>
    <definedName name="ACOMSECDEPLANUEAEQUI800CONTRA">#REF!</definedName>
    <definedName name="ACOMSECDETRANSF750AREGBCONTRA" localSheetId="0">#REF!</definedName>
    <definedName name="ACOMSECDETRANSF750AREGBCONTRA">#REF!</definedName>
    <definedName name="ACOMSECTRANSFAEQUIPOCONTRA" localSheetId="0">#REF!</definedName>
    <definedName name="ACOMSECTRANSFAEQUIPOCONTRA">#REF!</definedName>
    <definedName name="actividades">[19]Analisis!$B$1:$B$451</definedName>
    <definedName name="ACUM" localSheetId="0">[11]A!#REF!</definedName>
    <definedName name="ACUM">[11]A!#REF!</definedName>
    <definedName name="ADAMIOSIN" localSheetId="0">#REF!</definedName>
    <definedName name="ADAMIOSIN">#REF!</definedName>
    <definedName name="ADAPTCPVCH12" localSheetId="0">#REF!</definedName>
    <definedName name="ADAPTCPVCH12">#REF!</definedName>
    <definedName name="ADAPTCPVCH34" localSheetId="0">#REF!</definedName>
    <definedName name="ADAPTCPVCH34">#REF!</definedName>
    <definedName name="ADAPTCPVCM12" localSheetId="0">#REF!</definedName>
    <definedName name="ADAPTCPVCM12">#REF!</definedName>
    <definedName name="ADAPTCPVCM34" localSheetId="0">#REF!</definedName>
    <definedName name="ADAPTCPVCM34">#REF!</definedName>
    <definedName name="ADAPTPVCH1" localSheetId="0">#REF!</definedName>
    <definedName name="ADAPTPVCH1">#REF!</definedName>
    <definedName name="ADAPTPVCH112" localSheetId="0">#REF!</definedName>
    <definedName name="ADAPTPVCH112">#REF!</definedName>
    <definedName name="ADAPTPVCH12" localSheetId="0">#REF!</definedName>
    <definedName name="ADAPTPVCH12">#REF!</definedName>
    <definedName name="ADAPTPVCH2" localSheetId="0">#REF!</definedName>
    <definedName name="ADAPTPVCH2">#REF!</definedName>
    <definedName name="ADAPTPVCH3" localSheetId="0">#REF!</definedName>
    <definedName name="ADAPTPVCH3">#REF!</definedName>
    <definedName name="ADAPTPVCH34" localSheetId="0">#REF!</definedName>
    <definedName name="ADAPTPVCH34">#REF!</definedName>
    <definedName name="ADAPTPVCH4" localSheetId="0">#REF!</definedName>
    <definedName name="ADAPTPVCH4">#REF!</definedName>
    <definedName name="ADAPTPVCH6" localSheetId="0">#REF!</definedName>
    <definedName name="ADAPTPVCH6">#REF!</definedName>
    <definedName name="ADAPTPVCM1" localSheetId="0">#REF!</definedName>
    <definedName name="ADAPTPVCM1">#REF!</definedName>
    <definedName name="ADAPTPVCM112" localSheetId="0">#REF!</definedName>
    <definedName name="ADAPTPVCM112">#REF!</definedName>
    <definedName name="ADAPTPVCM12" localSheetId="0">#REF!</definedName>
    <definedName name="ADAPTPVCM12">#REF!</definedName>
    <definedName name="ADAPTPVCM2" localSheetId="0">#REF!</definedName>
    <definedName name="ADAPTPVCM2">#REF!</definedName>
    <definedName name="ADAPTPVCM3" localSheetId="0">#REF!</definedName>
    <definedName name="ADAPTPVCM3">#REF!</definedName>
    <definedName name="ADAPTPVCM34" localSheetId="0">#REF!</definedName>
    <definedName name="ADAPTPVCM34">#REF!</definedName>
    <definedName name="ADAPTPVCM4" localSheetId="0">#REF!</definedName>
    <definedName name="ADAPTPVCM4">#REF!</definedName>
    <definedName name="ADAPTPVCM6" localSheetId="0">#REF!</definedName>
    <definedName name="ADAPTPVCM6">#REF!</definedName>
    <definedName name="ADER" localSheetId="0">#REF!</definedName>
    <definedName name="ADER">#REF!</definedName>
    <definedName name="ADHERENCIA" localSheetId="0">#REF!</definedName>
    <definedName name="ADHERENCIA">#REF!</definedName>
    <definedName name="ADITIVO" localSheetId="0">#REF!</definedName>
    <definedName name="ADITIVO">#REF!</definedName>
    <definedName name="adm">'[20]Resumen Precio Equipos'!$C$28</definedName>
    <definedName name="adm.a" localSheetId="0" hidden="1">'[21]ANALISIS STO DGO'!#REF!</definedName>
    <definedName name="adm.a" hidden="1">'[21]ANALISIS STO DGO'!#REF!</definedName>
    <definedName name="ADMBL" localSheetId="0" hidden="1">'[21]ANALISIS STO DGO'!#REF!</definedName>
    <definedName name="ADMBL" hidden="1">'[21]ANALISIS STO DGO'!#REF!</definedName>
    <definedName name="ADMINISTRATIVOS" localSheetId="0">#REF!</definedName>
    <definedName name="ADMINISTRATIVOS">#REF!</definedName>
    <definedName name="Adoquín_Mediterráneo_Gris">[17]Insumos!$B$156:$D$156</definedName>
    <definedName name="AG">[14]Precio!$F$21</definedName>
    <definedName name="Agregado" localSheetId="0">#REF!</definedName>
    <definedName name="Agregado">#REF!</definedName>
    <definedName name="Agregado_2">#N/A</definedName>
    <definedName name="Agregado_3">#N/A</definedName>
    <definedName name="agricola" localSheetId="0">'[16]Listado Equipos a utilizar'!#REF!</definedName>
    <definedName name="agricola">'[16]Listado Equipos a utilizar'!#REF!</definedName>
    <definedName name="Agua" localSheetId="0">#REF!</definedName>
    <definedName name="Agua">#REF!</definedName>
    <definedName name="Agua_1">#N/A</definedName>
    <definedName name="Agua_2">#N/A</definedName>
    <definedName name="Agua_3">#N/A</definedName>
    <definedName name="AGUAGL">'[22]MATERIALES LISTADO'!$D$8</definedName>
    <definedName name="aguarras" localSheetId="0">#REF!</definedName>
    <definedName name="aguarras">#REF!</definedName>
    <definedName name="AL" localSheetId="0">#REF!</definedName>
    <definedName name="AL">#REF!</definedName>
    <definedName name="AL10_" localSheetId="0">#REF!</definedName>
    <definedName name="AL10_">#REF!</definedName>
    <definedName name="AL12_" localSheetId="0">#REF!</definedName>
    <definedName name="AL12_">#REF!</definedName>
    <definedName name="AL14_" localSheetId="0">#REF!</definedName>
    <definedName name="AL14_">#REF!</definedName>
    <definedName name="AL18DUPLO" localSheetId="0">#REF!</definedName>
    <definedName name="AL18DUPLO">#REF!</definedName>
    <definedName name="AL1C" localSheetId="0">#REF!</definedName>
    <definedName name="AL1C">#REF!</definedName>
    <definedName name="AL2_" localSheetId="0">#REF!</definedName>
    <definedName name="AL2_">#REF!</definedName>
    <definedName name="AL2C" localSheetId="0">#REF!</definedName>
    <definedName name="AL2C">#REF!</definedName>
    <definedName name="AL3C" localSheetId="0">#REF!</definedName>
    <definedName name="AL3C">#REF!</definedName>
    <definedName name="AL4_" localSheetId="0">#REF!</definedName>
    <definedName name="AL4_">#REF!</definedName>
    <definedName name="AL6_" localSheetId="0">#REF!</definedName>
    <definedName name="AL6_">#REF!</definedName>
    <definedName name="AL8_" localSheetId="0">#REF!</definedName>
    <definedName name="AL8_">#REF!</definedName>
    <definedName name="ALAM16">[14]Precio!$F$16</definedName>
    <definedName name="ALAM18">[14]Precio!$F$15</definedName>
    <definedName name="alambi" localSheetId="0">#REF!</definedName>
    <definedName name="alambi">#REF!</definedName>
    <definedName name="alambii" localSheetId="0">#REF!</definedName>
    <definedName name="alambii">#REF!</definedName>
    <definedName name="alambiii" localSheetId="0">#REF!</definedName>
    <definedName name="alambiii">#REF!</definedName>
    <definedName name="alambiiii" localSheetId="0">#REF!</definedName>
    <definedName name="alambiiii">#REF!</definedName>
    <definedName name="Alambre" localSheetId="0">#REF!</definedName>
    <definedName name="Alambre">#REF!</definedName>
    <definedName name="Alambre_2">#N/A</definedName>
    <definedName name="Alambre_3">#N/A</definedName>
    <definedName name="Alambre_No._18">[17]Insumos!$B$20:$D$20</definedName>
    <definedName name="Alambre_No.18" localSheetId="0">#REF!</definedName>
    <definedName name="Alambre_No.18">#REF!</definedName>
    <definedName name="Alambre_No.18_2">#N/A</definedName>
    <definedName name="Alambre_No.18_3">#N/A</definedName>
    <definedName name="alambre18">[18]MATERIALES!$G$10</definedName>
    <definedName name="ALAMBRED" localSheetId="0">#REF!</definedName>
    <definedName name="ALAMBRED">#REF!</definedName>
    <definedName name="ALB_001" localSheetId="0">#REF!</definedName>
    <definedName name="ALB_001">#REF!</definedName>
    <definedName name="ALB_003" localSheetId="0">#REF!</definedName>
    <definedName name="ALB_003">#REF!</definedName>
    <definedName name="ALB_007" localSheetId="0">#REF!</definedName>
    <definedName name="ALB_007">#REF!</definedName>
    <definedName name="ALBANIL">'[23]Mano de Obra'!$D$11</definedName>
    <definedName name="ALBANIL2">'[23]Mano de Obra'!$D$12</definedName>
    <definedName name="ALBANIL3">'[23]Mano de Obra'!$D$13</definedName>
    <definedName name="Alq._Madera_Dintel____Incl._M_O">[17]Insumos!$B$122:$D$122</definedName>
    <definedName name="Alq._Madera_P_Antepecho____Incl._M_O" localSheetId="0">[8]Insumos!#REF!</definedName>
    <definedName name="Alq._Madera_P_Antepecho____Incl._M_O">[8]Insumos!#REF!</definedName>
    <definedName name="Alq._Madera_P_Col._____Incl._M_O" localSheetId="0">[8]Insumos!#REF!</definedName>
    <definedName name="Alq._Madera_P_Col._____Incl._M_O">[8]Insumos!#REF!</definedName>
    <definedName name="Alq._Madera_P_Losa_____Incl._M_O">[17]Insumos!$B$124:$D$124</definedName>
    <definedName name="Alq._Madera_P_Rampa_____Incl._M_O">[17]Insumos!$B$127:$D$127</definedName>
    <definedName name="Alq._Madera_P_Viga_____Incl._M_O">[17]Insumos!$B$128:$D$128</definedName>
    <definedName name="Alq._Madera_P_Vigas_y_Columnas_Amarre____Incl._M_O">[17]Insumos!$B$129:$D$129</definedName>
    <definedName name="ALTATEN" localSheetId="0">#REF!</definedName>
    <definedName name="ALTATEN">#REF!</definedName>
    <definedName name="AMARREVARILLA20" localSheetId="0">#REF!</definedName>
    <definedName name="AMARREVARILLA20">#REF!</definedName>
    <definedName name="AMARREVARILLA40" localSheetId="0">#REF!</definedName>
    <definedName name="AMARREVARILLA40">#REF!</definedName>
    <definedName name="AMARREVARILLA60" localSheetId="0">#REF!</definedName>
    <definedName name="AMARREVARILLA60">#REF!</definedName>
    <definedName name="AMARREVARILLA80" localSheetId="0">#REF!</definedName>
    <definedName name="AMARREVARILLA80">#REF!</definedName>
    <definedName name="ana_abrasadera_1.5pulg" localSheetId="0">#REF!</definedName>
    <definedName name="ana_abrasadera_1.5pulg">#REF!</definedName>
    <definedName name="ana_abrasadera_1pulg" localSheetId="0">#REF!</definedName>
    <definedName name="ana_abrasadera_1pulg">#REF!</definedName>
    <definedName name="ana_abrasadera_2pulg" localSheetId="0">#REF!</definedName>
    <definedName name="ana_abrasadera_2pulg">#REF!</definedName>
    <definedName name="ana_abrasadera_3pulg" localSheetId="0">#REF!</definedName>
    <definedName name="ana_abrasadera_3pulg">#REF!</definedName>
    <definedName name="ana_abrasadera_4pulg" localSheetId="0">#REF!</definedName>
    <definedName name="ana_abrasadera_4pulg">#REF!</definedName>
    <definedName name="ana_adap_pvc_1.5pulg" localSheetId="0">#REF!</definedName>
    <definedName name="ana_adap_pvc_1.5pulg">#REF!</definedName>
    <definedName name="ana_adap_pvc_2pulg" localSheetId="0">#REF!</definedName>
    <definedName name="ana_adap_pvc_2pulg">#REF!</definedName>
    <definedName name="ana_bajante_pluvial_3pulg" localSheetId="0">#REF!</definedName>
    <definedName name="ana_bajante_pluvial_3pulg">#REF!</definedName>
    <definedName name="ana_bajante_pluvial_4pulg" localSheetId="0">#REF!</definedName>
    <definedName name="ana_bajante_pluvial_4pulg">#REF!</definedName>
    <definedName name="ana_bañera" localSheetId="0">#REF!</definedName>
    <definedName name="ana_bañera">#REF!</definedName>
    <definedName name="ana_blocks_6pulg" localSheetId="0">#REF!</definedName>
    <definedName name="ana_blocks_6pulg">#REF!</definedName>
    <definedName name="ana_blocks_8pulg" localSheetId="0">#REF!</definedName>
    <definedName name="ana_blocks_8pulg">#REF!</definedName>
    <definedName name="ana_caja_inspeccion" localSheetId="0">#REF!</definedName>
    <definedName name="ana_caja_inspeccion">#REF!</definedName>
    <definedName name="ana_calentador_electrico" localSheetId="0">#REF!</definedName>
    <definedName name="ana_calentador_electrico">#REF!</definedName>
    <definedName name="ana_check_hor_2pulg" localSheetId="0">#REF!</definedName>
    <definedName name="ana_check_hor_2pulg">#REF!</definedName>
    <definedName name="ana_check_ver_3pulg" localSheetId="0">#REF!</definedName>
    <definedName name="ana_check_ver_3pulg">#REF!</definedName>
    <definedName name="ana_codo_cpvc_0.5pulg" localSheetId="0">#REF!</definedName>
    <definedName name="ana_codo_cpvc_0.5pulg">#REF!</definedName>
    <definedName name="ana_codo_cpvc_0.75pulg" localSheetId="0">#REF!</definedName>
    <definedName name="ana_codo_cpvc_0.75pulg">#REF!</definedName>
    <definedName name="ana_codo_hg_2hg" localSheetId="0">#REF!</definedName>
    <definedName name="ana_codo_hg_2hg">#REF!</definedName>
    <definedName name="ana_codo_hg_3hg" localSheetId="0">#REF!</definedName>
    <definedName name="ana_codo_hg_3hg">#REF!</definedName>
    <definedName name="ana_codo_pvc_drenaje_2pulgx45" localSheetId="0">#REF!</definedName>
    <definedName name="ana_codo_pvc_drenaje_2pulgx45">#REF!</definedName>
    <definedName name="ana_codo_pvc_drenaje_3pulgx45" localSheetId="0">#REF!</definedName>
    <definedName name="ana_codo_pvc_drenaje_3pulgx45">#REF!</definedName>
    <definedName name="ana_codo_pvc_drenaje_4pulgx45" localSheetId="0">#REF!</definedName>
    <definedName name="ana_codo_pvc_drenaje_4pulgx45">#REF!</definedName>
    <definedName name="ana_codo_pvc_presion_0.5pulg" localSheetId="0">#REF!</definedName>
    <definedName name="ana_codo_pvc_presion_0.5pulg">#REF!</definedName>
    <definedName name="ana_codo_pvc_presion_0.75pulg" localSheetId="0">#REF!</definedName>
    <definedName name="ana_codo_pvc_presion_0.75pulg">#REF!</definedName>
    <definedName name="ana_codo_pvc_presion_1.5pulg" localSheetId="0">#REF!</definedName>
    <definedName name="ana_codo_pvc_presion_1.5pulg">#REF!</definedName>
    <definedName name="ana_codo_pvc_presion_1pulg" localSheetId="0">#REF!</definedName>
    <definedName name="ana_codo_pvc_presion_1pulg">#REF!</definedName>
    <definedName name="ana_codo_pvc_presion_2pulg" localSheetId="0">#REF!</definedName>
    <definedName name="ana_codo_pvc_presion_2pulg">#REF!</definedName>
    <definedName name="ana_codo_pvc_presion_3pulg" localSheetId="0">#REF!</definedName>
    <definedName name="ana_codo_pvc_presion_3pulg">#REF!</definedName>
    <definedName name="ana_columna" localSheetId="0">#REF!</definedName>
    <definedName name="ana_columna">#REF!</definedName>
    <definedName name="ana_columna_1.5pulg" localSheetId="0">#REF!</definedName>
    <definedName name="ana_columna_1.5pulg">#REF!</definedName>
    <definedName name="ana_columna_1pulg" localSheetId="0">#REF!</definedName>
    <definedName name="ana_columna_1pulg">#REF!</definedName>
    <definedName name="ana_columna_descaga_3pulg" localSheetId="0">#REF!</definedName>
    <definedName name="ana_columna_descaga_3pulg">#REF!</definedName>
    <definedName name="ana_columna_descaga_4pulg" localSheetId="0">#REF!</definedName>
    <definedName name="ana_columna_descaga_4pulg">#REF!</definedName>
    <definedName name="ana_columna_ventilacion_2pulg" localSheetId="0">#REF!</definedName>
    <definedName name="ana_columna_ventilacion_2pulg">#REF!</definedName>
    <definedName name="ana_columna_ventilacion_3pulg" localSheetId="0">#REF!</definedName>
    <definedName name="ana_columna_ventilacion_3pulg">#REF!</definedName>
    <definedName name="ana_coupling_cpvc_1.5pulg" localSheetId="0">#REF!</definedName>
    <definedName name="ana_coupling_cpvc_1.5pulg">#REF!</definedName>
    <definedName name="ana_desague_piso" localSheetId="0">#REF!</definedName>
    <definedName name="ana_desague_piso">#REF!</definedName>
    <definedName name="ana_fino_fondo" localSheetId="0">#REF!</definedName>
    <definedName name="ana_fino_fondo">#REF!</definedName>
    <definedName name="ana_fregadero" localSheetId="0">#REF!</definedName>
    <definedName name="ana_fregadero">#REF!</definedName>
    <definedName name="ana_inodoro" localSheetId="0">#REF!</definedName>
    <definedName name="ana_inodoro">#REF!</definedName>
    <definedName name="ana_jacuzzi" localSheetId="0">#REF!</definedName>
    <definedName name="ana_jacuzzi">#REF!</definedName>
    <definedName name="ana_juego_accesorios" localSheetId="0">#REF!</definedName>
    <definedName name="ana_juego_accesorios">#REF!</definedName>
    <definedName name="ana_lavamanos" localSheetId="0">#REF!</definedName>
    <definedName name="ana_lavamanos">#REF!</definedName>
    <definedName name="ana_losa_fondo" localSheetId="0">#REF!</definedName>
    <definedName name="ana_losa_fondo">#REF!</definedName>
    <definedName name="ana_losa_techo" localSheetId="0">#REF!</definedName>
    <definedName name="ana_losa_techo">#REF!</definedName>
    <definedName name="ana_pañete" localSheetId="0">#REF!</definedName>
    <definedName name="ana_pañete">#REF!</definedName>
    <definedName name="ana_red_cpvc_0.75x0.5pulg" localSheetId="0">#REF!</definedName>
    <definedName name="ana_red_cpvc_0.75x0.5pulg">#REF!</definedName>
    <definedName name="ana_red_hg_3x2" localSheetId="0">#REF!</definedName>
    <definedName name="ana_red_hg_3x2">#REF!</definedName>
    <definedName name="ana_red_pvc_3x2pulg" localSheetId="0">#REF!</definedName>
    <definedName name="ana_red_pvc_3x2pulg">#REF!</definedName>
    <definedName name="ana_red_pvc_4x2pulg" localSheetId="0">#REF!</definedName>
    <definedName name="ana_red_pvc_4x2pulg">#REF!</definedName>
    <definedName name="ana_red_pvc_4x3pulg" localSheetId="0">#REF!</definedName>
    <definedName name="ana_red_pvc_4x3pulg">#REF!</definedName>
    <definedName name="ana_red_pvc_presion_0.75x0.5pulg" localSheetId="0">#REF!</definedName>
    <definedName name="ana_red_pvc_presion_0.75x0.5pulg">#REF!</definedName>
    <definedName name="ana_red_pvc_presion_1.5x0.75pulg" localSheetId="0">#REF!</definedName>
    <definedName name="ana_red_pvc_presion_1.5x0.75pulg">#REF!</definedName>
    <definedName name="ana_red_pvc_presion_1.5x1pulg" localSheetId="0">#REF!</definedName>
    <definedName name="ana_red_pvc_presion_1.5x1pulg">#REF!</definedName>
    <definedName name="ana_red_pvc_presion_1x0.5pulg" localSheetId="0">#REF!</definedName>
    <definedName name="ana_red_pvc_presion_1x0.5pulg">#REF!</definedName>
    <definedName name="ana_red_pvc_presion_1x0.75pulg" localSheetId="0">#REF!</definedName>
    <definedName name="ana_red_pvc_presion_1x0.75pulg">#REF!</definedName>
    <definedName name="ana_red_pvc_presion_2x1.5pulg" localSheetId="0">#REF!</definedName>
    <definedName name="ana_red_pvc_presion_2x1.5pulg">#REF!</definedName>
    <definedName name="ana_red_pvc_presion_2x1pulg" localSheetId="0">#REF!</definedName>
    <definedName name="ana_red_pvc_presion_2x1pulg">#REF!</definedName>
    <definedName name="ana_red_pvc_presion_3x1.5pulg" localSheetId="0">#REF!</definedName>
    <definedName name="ana_red_pvc_presion_3x1.5pulg">#REF!</definedName>
    <definedName name="ana_red_pvc_presion_3x1pulg" localSheetId="0">#REF!</definedName>
    <definedName name="ana_red_pvc_presion_3x1pulg">#REF!</definedName>
    <definedName name="ana_red_pvc_presion_3x2pulg" localSheetId="0">#REF!</definedName>
    <definedName name="ana_red_pvc_presion_3x2pulg">#REF!</definedName>
    <definedName name="ana_rejilla_techo" localSheetId="0">#REF!</definedName>
    <definedName name="ana_rejilla_techo">#REF!</definedName>
    <definedName name="ana_salida_ac_0.5pulg" localSheetId="0">#REF!</definedName>
    <definedName name="ana_salida_ac_0.5pulg">#REF!</definedName>
    <definedName name="ana_salida_ac_0.75pulg" localSheetId="0">#REF!</definedName>
    <definedName name="ana_salida_ac_0.75pulg">#REF!</definedName>
    <definedName name="ana_salida_af_0.5pulg" localSheetId="0">#REF!</definedName>
    <definedName name="ana_salida_af_0.5pulg">#REF!</definedName>
    <definedName name="ana_salida_af_0.75pulg" localSheetId="0">#REF!</definedName>
    <definedName name="ana_salida_af_0.75pulg">#REF!</definedName>
    <definedName name="ana_salida_drenaje_2pulg" localSheetId="0">#REF!</definedName>
    <definedName name="ana_salida_drenaje_2pulg">#REF!</definedName>
    <definedName name="ana_salida_drenaje_4pulg" localSheetId="0">#REF!</definedName>
    <definedName name="ana_salida_drenaje_4pulg">#REF!</definedName>
    <definedName name="ana_tee_cpvc_0.5pulg" localSheetId="0">#REF!</definedName>
    <definedName name="ana_tee_cpvc_0.5pulg">#REF!</definedName>
    <definedName name="ana_tee_cpvc_0.75pulg" localSheetId="0">#REF!</definedName>
    <definedName name="ana_tee_cpvc_0.75pulg">#REF!</definedName>
    <definedName name="ana_tee_hg_3hg" localSheetId="0">#REF!</definedName>
    <definedName name="ana_tee_hg_3hg">#REF!</definedName>
    <definedName name="ana_tee_pvc_presion_0.5pulg" localSheetId="0">#REF!</definedName>
    <definedName name="ana_tee_pvc_presion_0.5pulg">#REF!</definedName>
    <definedName name="ana_tee_pvc_presion_0.75pulg" localSheetId="0">#REF!</definedName>
    <definedName name="ana_tee_pvc_presion_0.75pulg">#REF!</definedName>
    <definedName name="ana_tee_pvc_presion_1.5pulg" localSheetId="0">#REF!</definedName>
    <definedName name="ana_tee_pvc_presion_1.5pulg">#REF!</definedName>
    <definedName name="ana_tee_pvc_presion_1pulg" localSheetId="0">#REF!</definedName>
    <definedName name="ana_tee_pvc_presion_1pulg">#REF!</definedName>
    <definedName name="ana_tee_pvc_presion_2pulg" localSheetId="0">#REF!</definedName>
    <definedName name="ana_tee_pvc_presion_2pulg">#REF!</definedName>
    <definedName name="ana_tee_pvc_presion_3pulg" localSheetId="0">#REF!</definedName>
    <definedName name="ana_tee_pvc_presion_3pulg">#REF!</definedName>
    <definedName name="ana_trampa_grasa" localSheetId="0">#REF!</definedName>
    <definedName name="ana_trampa_grasa">#REF!</definedName>
    <definedName name="ana_tub_colg_cpvc_0.5pulg" localSheetId="0">#REF!</definedName>
    <definedName name="ana_tub_colg_cpvc_0.5pulg">#REF!</definedName>
    <definedName name="ana_tub_colg_cpvc_0.75pulg" localSheetId="0">#REF!</definedName>
    <definedName name="ana_tub_colg_cpvc_0.75pulg">#REF!</definedName>
    <definedName name="ana_tub_colg_pvc_sch40_0.5pulg" localSheetId="0">#REF!</definedName>
    <definedName name="ana_tub_colg_pvc_sch40_0.5pulg">#REF!</definedName>
    <definedName name="ana_tub_colg_pvc_sch40_0.75pulg" localSheetId="0">#REF!</definedName>
    <definedName name="ana_tub_colg_pvc_sch40_0.75pulg">#REF!</definedName>
    <definedName name="ana_tub_colg_pvc_sch40_1.5pulg" localSheetId="0">#REF!</definedName>
    <definedName name="ana_tub_colg_pvc_sch40_1.5pulg">#REF!</definedName>
    <definedName name="ana_tub_colg_pvc_sch40_1pulg" localSheetId="0">#REF!</definedName>
    <definedName name="ana_tub_colg_pvc_sch40_1pulg">#REF!</definedName>
    <definedName name="ana_tub_colg_pvc_sdr26_2pulg" localSheetId="0">#REF!</definedName>
    <definedName name="ana_tub_colg_pvc_sdr26_2pulg">#REF!</definedName>
    <definedName name="ana_tub_colg_pvc_sdr26_3pulg" localSheetId="0">#REF!</definedName>
    <definedName name="ana_tub_colg_pvc_sdr26_3pulg">#REF!</definedName>
    <definedName name="ana_tub_colg_pvc_sdr32.5_4pulg" localSheetId="0">#REF!</definedName>
    <definedName name="ana_tub_colg_pvc_sdr32.5_4pulg">#REF!</definedName>
    <definedName name="ana_tub_hg_2pulg" localSheetId="0">#REF!</definedName>
    <definedName name="ana_tub_hg_2pulg">#REF!</definedName>
    <definedName name="ana_tub_hg_3pulg" localSheetId="0">#REF!</definedName>
    <definedName name="ana_tub_hg_3pulg">#REF!</definedName>
    <definedName name="ana_tub_sot_pvc_sdr21_2pulg" localSheetId="0">#REF!</definedName>
    <definedName name="ana_tub_sot_pvc_sdr21_2pulg">#REF!</definedName>
    <definedName name="ana_tub_sot_pvc_sdr21_3pulg" localSheetId="0">#REF!</definedName>
    <definedName name="ana_tub_sot_pvc_sdr21_3pulg">#REF!</definedName>
    <definedName name="ana_tub_sot_pvc_sdr26_3pulg" localSheetId="0">#REF!</definedName>
    <definedName name="ana_tub_sot_pvc_sdr26_3pulg">#REF!</definedName>
    <definedName name="ana_tub_sot_pvc_sdr32.5_4pulg" localSheetId="0">#REF!</definedName>
    <definedName name="ana_tub_sot_pvc_sdr32.5_4pulg">#REF!</definedName>
    <definedName name="ana_tub_sot_pvc_sdr32.5_6pulg" localSheetId="0">#REF!</definedName>
    <definedName name="ana_tub_sot_pvc_sdr32.5_6pulg">#REF!</definedName>
    <definedName name="ana_valvula_0.75pulg" localSheetId="0">#REF!</definedName>
    <definedName name="ana_valvula_0.75pulg">#REF!</definedName>
    <definedName name="ana_valvula_1.5pulg" localSheetId="0">#REF!</definedName>
    <definedName name="ana_valvula_1.5pulg">#REF!</definedName>
    <definedName name="ana_valvula_1pulg" localSheetId="0">#REF!</definedName>
    <definedName name="ana_valvula_1pulg">#REF!</definedName>
    <definedName name="ana_valvula_2pulg" localSheetId="0">#REF!</definedName>
    <definedName name="ana_valvula_2pulg">#REF!</definedName>
    <definedName name="ana_valvula_reguladora_1pulg" localSheetId="0">#REF!</definedName>
    <definedName name="ana_valvula_reguladora_1pulg">#REF!</definedName>
    <definedName name="ana_valvula_reguladora_2pulg" localSheetId="0">#REF!</definedName>
    <definedName name="ana_valvula_reguladora_2pulg">#REF!</definedName>
    <definedName name="ana_vertedero" localSheetId="0">#REF!</definedName>
    <definedName name="ana_vertedero">#REF!</definedName>
    <definedName name="ana_viga_amarre" localSheetId="0">#REF!</definedName>
    <definedName name="ana_viga_amarre">#REF!</definedName>
    <definedName name="ana_viga_riostra" localSheetId="0">#REF!</definedName>
    <definedName name="ana_viga_riostra">#REF!</definedName>
    <definedName name="ana_yee_pvc_drenaje_2pulg" localSheetId="0">#REF!</definedName>
    <definedName name="ana_yee_pvc_drenaje_2pulg">#REF!</definedName>
    <definedName name="ana_yee_pvc_drenaje_3pulg" localSheetId="0">#REF!</definedName>
    <definedName name="ana_yee_pvc_drenaje_3pulg">#REF!</definedName>
    <definedName name="ana_yee_pvc_drenaje_4pulg" localSheetId="0">#REF!</definedName>
    <definedName name="ana_yee_pvc_drenaje_4pulg">#REF!</definedName>
    <definedName name="ana_zabaleta" localSheetId="0">#REF!</definedName>
    <definedName name="ana_zabaleta">#REF!</definedName>
    <definedName name="AnalisiCostos">[19]Analisis!$A$1:$H$451</definedName>
    <definedName name="analisis" localSheetId="0">#REF!,#REF!,#REF!</definedName>
    <definedName name="analisis">#REF!,#REF!,#REF!</definedName>
    <definedName name="analisis2" localSheetId="0">#REF!</definedName>
    <definedName name="analisis2">#REF!</definedName>
    <definedName name="analisisI" localSheetId="0">#REF!</definedName>
    <definedName name="analisisI">#REF!</definedName>
    <definedName name="Anclaje_de_Pilotes" localSheetId="0">#REF!</definedName>
    <definedName name="Anclaje_de_Pilotes">#REF!</definedName>
    <definedName name="Anclaje_de_Pilotes_2">#N/A</definedName>
    <definedName name="Anclaje_de_Pilotes_3">#N/A</definedName>
    <definedName name="Andamios">[17]Insumos!$B$24:$D$24</definedName>
    <definedName name="Andamios____0.25_planchas_plywood___10_usos">[17]Insumos!$B$25:$D$25</definedName>
    <definedName name="andamiosin" localSheetId="0">#REF!</definedName>
    <definedName name="andamiosin">#REF!</definedName>
    <definedName name="ANDAMIOSPLAF" localSheetId="0">#REF!</definedName>
    <definedName name="ANDAMIOSPLAF">#REF!</definedName>
    <definedName name="ANG2X2SOPLAMPCONTRA" localSheetId="0">#REF!</definedName>
    <definedName name="ANG2X2SOPLAMPCONTRA">#REF!</definedName>
    <definedName name="ANGULAR" localSheetId="0">#REF!</definedName>
    <definedName name="ANGULAR">#REF!</definedName>
    <definedName name="ANGULAR_2">"$#REF!.$B$246"</definedName>
    <definedName name="ANGULAR_3">"$#REF!.$B$246"</definedName>
    <definedName name="APLICARLACA2C" localSheetId="0">#REF!</definedName>
    <definedName name="APLICARLACA2C">#REF!</definedName>
    <definedName name="AQUAPEL" localSheetId="0">#REF!</definedName>
    <definedName name="AQUAPEL">#REF!</definedName>
    <definedName name="ARANDELAPLAS" localSheetId="0">#REF!</definedName>
    <definedName name="ARANDELAPLAS">#REF!</definedName>
    <definedName name="are" localSheetId="0" hidden="1">'[21]ANALISIS STO DGO'!#REF!</definedName>
    <definedName name="are" hidden="1">'[21]ANALISIS STO DGO'!#REF!</definedName>
    <definedName name="_xlnm.Print_Area" localSheetId="0">'LISTADO  MERCADO BARAHONA '!$A$1:$G$2138</definedName>
    <definedName name="_xlnm.Print_Area">[9]A!#REF!</definedName>
    <definedName name="ARENA" localSheetId="0">#REF!</definedName>
    <definedName name="ARENA">#REF!</definedName>
    <definedName name="Arena_Fina">[17]Insumos!$B$17:$D$17</definedName>
    <definedName name="Arena_Gruesa_Lavada">[17]Insumos!$B$16:$D$16</definedName>
    <definedName name="ARENA_LAV_CLASIF">'[22]MATERIALES LISTADO'!$D$9</definedName>
    <definedName name="Arena_Triturada_y_Lavada___especial_para_hormigones">[17]Insumos!$B$14:$D$14</definedName>
    <definedName name="ARENAAZUL" localSheetId="0">#REF!</definedName>
    <definedName name="ARENAAZUL">#REF!</definedName>
    <definedName name="arenabca" localSheetId="0">#REF!</definedName>
    <definedName name="arenabca">#REF!</definedName>
    <definedName name="ARENAF" localSheetId="0">#REF!</definedName>
    <definedName name="ARENAF">#REF!</definedName>
    <definedName name="arenafina">[18]MATERIALES!$G$11</definedName>
    <definedName name="ARENAG" localSheetId="0">#REF!</definedName>
    <definedName name="ARENAG">#REF!</definedName>
    <definedName name="ARENAGRUESA" localSheetId="0">#REF!</definedName>
    <definedName name="ARENAGRUESA">#REF!</definedName>
    <definedName name="arenaitabo">[18]MATERIALES!$G$12</definedName>
    <definedName name="arenalavada">[18]MATERIALES!$G$13</definedName>
    <definedName name="ARENAMINA" localSheetId="0">#REF!</definedName>
    <definedName name="ARENAMINA">#REF!</definedName>
    <definedName name="arenapta" localSheetId="0">#REF!</definedName>
    <definedName name="arenapta">#REF!</definedName>
    <definedName name="ari" localSheetId="0">#REF!</definedName>
    <definedName name="ari">#REF!</definedName>
    <definedName name="arii" localSheetId="0">#REF!</definedName>
    <definedName name="arii">#REF!</definedName>
    <definedName name="ariii" localSheetId="0">#REF!</definedName>
    <definedName name="ariii">#REF!</definedName>
    <definedName name="ariiii" localSheetId="0">#REF!</definedName>
    <definedName name="ariiii">#REF!</definedName>
    <definedName name="arranque" localSheetId="0">'[16]Listado Equipos a utilizar'!#REF!</definedName>
    <definedName name="arranque">'[16]Listado Equipos a utilizar'!#REF!</definedName>
    <definedName name="Artículo">[24]Cotizaciones!$D:$D</definedName>
    <definedName name="asfali" localSheetId="0">#REF!</definedName>
    <definedName name="asfali">#REF!</definedName>
    <definedName name="asfalii" localSheetId="0">#REF!</definedName>
    <definedName name="asfalii">#REF!</definedName>
    <definedName name="asfaliii" localSheetId="0">#REF!</definedName>
    <definedName name="asfaliii">#REF!</definedName>
    <definedName name="asfaliiii" localSheetId="0">#REF!</definedName>
    <definedName name="asfaliiii">#REF!</definedName>
    <definedName name="asientoi" localSheetId="0">#REF!</definedName>
    <definedName name="asientoi">#REF!</definedName>
    <definedName name="asientoii" localSheetId="0">#REF!</definedName>
    <definedName name="asientoii">#REF!</definedName>
    <definedName name="asientoiii" localSheetId="0">#REF!</definedName>
    <definedName name="asientoiii">#REF!</definedName>
    <definedName name="asientoiiii" localSheetId="0">#REF!</definedName>
    <definedName name="asientoiiii">#REF!</definedName>
    <definedName name="ASIENTOINOCORRIENTE" localSheetId="0">#REF!</definedName>
    <definedName name="ASIENTOINOCORRIENTE">#REF!</definedName>
    <definedName name="atado" localSheetId="0">#REF!</definedName>
    <definedName name="atado">#REF!</definedName>
    <definedName name="AY">'[2]Mano Obra'!$D$10</definedName>
    <definedName name="AYCARP" localSheetId="0">#REF!</definedName>
    <definedName name="AYCARP">#REF!</definedName>
    <definedName name="ayoperador" localSheetId="0">#REF!</definedName>
    <definedName name="ayoperador">#REF!</definedName>
    <definedName name="AYUDANTE">'[23]Mano de Obra'!$D$8</definedName>
    <definedName name="ayudcadenero">[18]OBRAMANO!$F$67</definedName>
    <definedName name="B" localSheetId="0">#REF!</definedName>
    <definedName name="B">#REF!</definedName>
    <definedName name="bajada.tubo.24">'[15]Analisis Unitarios'!$E$983</definedName>
    <definedName name="Baldosas_Granito_40x40____Linea_de_Lujo_Color">[17]Insumos!$B$26:$D$26</definedName>
    <definedName name="banci" localSheetId="0">#REF!</definedName>
    <definedName name="banci">#REF!</definedName>
    <definedName name="bancii" localSheetId="0">#REF!</definedName>
    <definedName name="bancii">#REF!</definedName>
    <definedName name="banciii" localSheetId="0">#REF!</definedName>
    <definedName name="banciii">#REF!</definedName>
    <definedName name="banciiii" localSheetId="0">#REF!</definedName>
    <definedName name="banciiii">#REF!</definedName>
    <definedName name="BANERAHFBCAPVC" localSheetId="0">#REF!</definedName>
    <definedName name="BANERAHFBCAPVC">#REF!</definedName>
    <definedName name="BANERAHFCOLPVC" localSheetId="0">#REF!</definedName>
    <definedName name="BANERAHFCOLPVC">#REF!</definedName>
    <definedName name="BANERALIVBCAPVC" localSheetId="0">#REF!</definedName>
    <definedName name="BANERALIVBCAPVC">#REF!</definedName>
    <definedName name="BANERAPVCBCAPVC" localSheetId="0">#REF!</definedName>
    <definedName name="BANERAPVCBCAPVC">#REF!</definedName>
    <definedName name="BANERAPVCCOLPVC" localSheetId="0">#REF!</definedName>
    <definedName name="BANERAPVCCOLPVC">#REF!</definedName>
    <definedName name="banli" localSheetId="0">#REF!</definedName>
    <definedName name="banli">#REF!</definedName>
    <definedName name="banlii" localSheetId="0">#REF!</definedName>
    <definedName name="banlii">#REF!</definedName>
    <definedName name="banliii" localSheetId="0">#REF!</definedName>
    <definedName name="banliii">#REF!</definedName>
    <definedName name="banliiii" localSheetId="0">#REF!</definedName>
    <definedName name="banliiii">#REF!</definedName>
    <definedName name="BAÑERAHFBCA">[13]Ana!$F$3582</definedName>
    <definedName name="BAÑERAHFCOL">[13]Ana!$F$3609</definedName>
    <definedName name="BAÑERALIV">[13]Ana!$F$3555</definedName>
    <definedName name="BARANDACURVACONTRA" localSheetId="0">#REF!</definedName>
    <definedName name="BARANDACURVACONTRA">#REF!</definedName>
    <definedName name="BARANDACURVAM2CONTRA" localSheetId="0">#REF!</definedName>
    <definedName name="BARANDACURVAM2CONTRA">#REF!</definedName>
    <definedName name="BARANDARECTACONTRA" localSheetId="0">#REF!</definedName>
    <definedName name="BARANDARECTACONTRA">#REF!</definedName>
    <definedName name="BARANDARECTAM2CONTRA" localSheetId="0">#REF!</definedName>
    <definedName name="BARANDARECTAM2CONTRA">#REF!</definedName>
    <definedName name="BARANDILLA" localSheetId="0">#REF!</definedName>
    <definedName name="BARANDILLA">#REF!</definedName>
    <definedName name="BARANDILLA_2">#N/A</definedName>
    <definedName name="BARANDILLA_3">#N/A</definedName>
    <definedName name="barra12">[12]analisis!$G$2860</definedName>
    <definedName name="BASE" localSheetId="0">#REF!</definedName>
    <definedName name="BASE">#REF!</definedName>
    <definedName name="_xlnm.Database" localSheetId="0">#REF!</definedName>
    <definedName name="_xlnm.Database">#REF!</definedName>
    <definedName name="baseia" localSheetId="0">#REF!</definedName>
    <definedName name="baseia">#REF!</definedName>
    <definedName name="baseib" localSheetId="0">#REF!</definedName>
    <definedName name="baseib">#REF!</definedName>
    <definedName name="baseic" localSheetId="0">#REF!</definedName>
    <definedName name="baseic">#REF!</definedName>
    <definedName name="baseiia" localSheetId="0">#REF!</definedName>
    <definedName name="baseiia">#REF!</definedName>
    <definedName name="baseiib" localSheetId="0">#REF!</definedName>
    <definedName name="baseiib">#REF!</definedName>
    <definedName name="baseiic" localSheetId="0">#REF!</definedName>
    <definedName name="baseiic">#REF!</definedName>
    <definedName name="baseiiia" localSheetId="0">#REF!</definedName>
    <definedName name="baseiiia">#REF!</definedName>
    <definedName name="baseiiib" localSheetId="0">#REF!</definedName>
    <definedName name="baseiiib">#REF!</definedName>
    <definedName name="baseiiic" localSheetId="0">#REF!</definedName>
    <definedName name="baseiiic">#REF!</definedName>
    <definedName name="baseiiiia" localSheetId="0">#REF!</definedName>
    <definedName name="baseiiiia">#REF!</definedName>
    <definedName name="baseiiiib" localSheetId="0">#REF!</definedName>
    <definedName name="baseiiiib">#REF!</definedName>
    <definedName name="baseiiiic" localSheetId="0">#REF!</definedName>
    <definedName name="baseiiiic">#REF!</definedName>
    <definedName name="BENEFICIOS" localSheetId="0">#REF!</definedName>
    <definedName name="BENEFICIOS">#REF!</definedName>
    <definedName name="Bidet_Royal____Aparato" localSheetId="0">[8]Insumos!#REF!</definedName>
    <definedName name="Bidet_Royal____Aparato">[8]Insumos!#REF!</definedName>
    <definedName name="BIDETBCO">[13]Ana!$F$3635</definedName>
    <definedName name="BIDETBCOPVC" localSheetId="0">#REF!</definedName>
    <definedName name="BIDETBCOPVC">#REF!</definedName>
    <definedName name="BIDETCOL">[13]Ana!$F$3661</definedName>
    <definedName name="BIDETCOLPVC" localSheetId="0">#REF!</definedName>
    <definedName name="BIDETCOLPVC">#REF!</definedName>
    <definedName name="BISAGRA" localSheetId="0">#REF!</definedName>
    <definedName name="BISAGRA">#REF!</definedName>
    <definedName name="block.8.bnp.20">'[25]Ana. blocks y termin.'!$D$6</definedName>
    <definedName name="BLOCK0.10M" localSheetId="0">#REF!</definedName>
    <definedName name="BLOCK0.10M">#REF!</definedName>
    <definedName name="BLOCK0.15M" localSheetId="0">#REF!</definedName>
    <definedName name="BLOCK0.15M">#REF!</definedName>
    <definedName name="BLOCK0.20M" localSheetId="0">#REF!</definedName>
    <definedName name="BLOCK0.20M">#REF!</definedName>
    <definedName name="BLOCK0.30M" localSheetId="0">#REF!</definedName>
    <definedName name="BLOCK0.30M">#REF!</definedName>
    <definedName name="BLOCK10">[13]Ana!$F$216</definedName>
    <definedName name="BLOCK12">[13]Ana!$F$227</definedName>
    <definedName name="BLOCK4">[13]Ana!$F$106</definedName>
    <definedName name="BLOCK4RUST">[13]Ana!$F$238</definedName>
    <definedName name="BLOCK5" localSheetId="0">#REF!</definedName>
    <definedName name="BLOCK5">#REF!</definedName>
    <definedName name="BLOCK6">[13]Ana!$F$139</definedName>
    <definedName name="BLOCK640">[13]Ana!$F$128</definedName>
    <definedName name="BLOCK6VIO2">[13]Ana!$F$150</definedName>
    <definedName name="BLOCK8">[13]Ana!$F$183</definedName>
    <definedName name="BLOCK820">[13]Ana!$F$161</definedName>
    <definedName name="BLOCK820CLLENAS">[13]Ana!$F$205</definedName>
    <definedName name="BLOCK840">[13]Ana!$F$172</definedName>
    <definedName name="BLOCK840CLLENAS">[13]Ana!$F$194</definedName>
    <definedName name="BLOCK8RUST">[13]Ana!$F$248</definedName>
    <definedName name="BLOCKCA" localSheetId="0">#REF!</definedName>
    <definedName name="BLOCKCA">#REF!</definedName>
    <definedName name="BLOCKCALAD666">[13]Ana!$F$253</definedName>
    <definedName name="BLOCKCALAD886">[13]Ana!$F$258</definedName>
    <definedName name="BLOCKCALADORN152040">[13]Ana!$F$263</definedName>
    <definedName name="BLOCKORNAMENTAL" localSheetId="0">#REF!</definedName>
    <definedName name="BLOCKORNAMENTAL">#REF!</definedName>
    <definedName name="Bloques_de_4">[17]Insumos!$B$21:$D$21</definedName>
    <definedName name="Bloques_de_6">[17]Insumos!$B$22:$D$22</definedName>
    <definedName name="Bloques_de_8">[17]Insumos!$B$23:$D$23</definedName>
    <definedName name="bloques4" localSheetId="0">[18]MATERIALES!#REF!</definedName>
    <definedName name="bloques4">[18]MATERIALES!#REF!</definedName>
    <definedName name="bloques6" localSheetId="0">[18]MATERIALES!#REF!</definedName>
    <definedName name="bloques6">[18]MATERIALES!#REF!</definedName>
    <definedName name="bloques8" localSheetId="0">[18]MATERIALES!#REF!</definedName>
    <definedName name="bloques8">[18]MATERIALES!#REF!</definedName>
    <definedName name="BOMBA" localSheetId="0">#REF!</definedName>
    <definedName name="BOMBA">#REF!</definedName>
    <definedName name="BOQUILLAFREG" localSheetId="0">#REF!</definedName>
    <definedName name="BOQUILLAFREG">#REF!</definedName>
    <definedName name="BOQUILLALAV" localSheetId="0">#REF!</definedName>
    <definedName name="BOQUILLALAV">#REF!</definedName>
    <definedName name="BOQUILLALAV212TAPON" localSheetId="0">#REF!</definedName>
    <definedName name="BOQUILLALAV212TAPON">#REF!</definedName>
    <definedName name="BOQUILLALAVCRO" localSheetId="0">#REF!</definedName>
    <definedName name="BOQUILLALAVCRO">#REF!</definedName>
    <definedName name="BOQUILLALAVPVC" localSheetId="0">#REF!</definedName>
    <definedName name="BOQUILLALAVPVC">#REF!</definedName>
    <definedName name="BORDILLO4">[13]Ana!$F$72</definedName>
    <definedName name="BORDILLO6">[13]Ana!$F$82</definedName>
    <definedName name="BORDILLO8">[13]Ana!$F$92</definedName>
    <definedName name="Borrar_C.A1">'[26]Col.Amarre'!$J$9:$M$9,'[26]Col.Amarre'!$J$10:$R$10,'[26]Col.Amarre'!$AG$13:$AH$13,'[26]Col.Amarre'!$AJ$11:$AK$11,'[26]Col.Amarre'!$AP$13:$AQ$13,'[26]Col.Amarre'!$AR$11:$AS$11,'[26]Col.Amarre'!$D$16:$M$35,'[26]Col.Amarre'!$V$16:$AC$35</definedName>
    <definedName name="Borrar_Esc.">[26]Escalera!$J$9:$M$9,[26]Escalera!$J$10:$R$10,[26]Escalera!$AL$14:$AM$14,[26]Escalera!$AL$16:$AM$16,[26]Escalera!$I$16:$M$16,[26]Escalera!$B$19:$AE$32,[26]Escalera!$AN$19:$AQ$32</definedName>
    <definedName name="Borrar_Muros">[26]Muros!$W$15:$Z$15,[26]Muros!$AA$15:$AD$15,[26]Muros!$AF$13,[26]Muros!$K$20:$L$20,[26]Muros!$O$26:$P$26</definedName>
    <definedName name="Borrar_Precio">'[27]Cotz.'!$F$23:$F$800,'[27]Cotz.'!$K$280:$K$800</definedName>
    <definedName name="Borrar_V.C1">[28]qqVgas!$J$9:$M$9,[28]qqVgas!$J$10:$R$10,[28]qqVgas!$AJ$11:$AK$11,[28]qqVgas!$AR$11:$AS$11,[28]qqVgas!$AG$13:$AH$13,[28]qqVgas!$AP$13:$AQ$13,[28]qqVgas!$D$16:$AC$195</definedName>
    <definedName name="BOTE" localSheetId="0">#REF!</definedName>
    <definedName name="BOTE">#REF!</definedName>
    <definedName name="Bote_de_Material">[17]Insumos!$B$27:$D$27</definedName>
    <definedName name="BOTEEQUIPO" localSheetId="0">#REF!</definedName>
    <definedName name="BOTEEQUIPO">#REF!</definedName>
    <definedName name="bOTIQUIN01" localSheetId="0">#REF!</definedName>
    <definedName name="bOTIQUIN01">#REF!</definedName>
    <definedName name="bOTIQUIN02" localSheetId="0">#REF!</definedName>
    <definedName name="bOTIQUIN02">#REF!</definedName>
    <definedName name="bOTIQUIN03" localSheetId="0">#REF!</definedName>
    <definedName name="bOTIQUIN03">#REF!</definedName>
    <definedName name="bOTIQUIN04" localSheetId="0">#REF!</definedName>
    <definedName name="bOTIQUIN04">#REF!</definedName>
    <definedName name="bOTIQUIN05" localSheetId="0">#REF!</definedName>
    <definedName name="bOTIQUIN05">#REF!</definedName>
    <definedName name="bOTIQUIN06" localSheetId="0">#REF!</definedName>
    <definedName name="bOTIQUIN06">#REF!</definedName>
    <definedName name="BOTONTIMBRE">[13]Ana!$F$3476</definedName>
    <definedName name="BPLUV4SDR41CONTRA" localSheetId="0">#REF!</definedName>
    <definedName name="BPLUV4SDR41CONTRA">#REF!</definedName>
    <definedName name="BREAKER15" localSheetId="0">#REF!</definedName>
    <definedName name="BREAKER15">#REF!</definedName>
    <definedName name="Brigada_de_Topografía__incluyendo_equipos">[17]Insumos!$B$148:$D$148</definedName>
    <definedName name="BRIGADATOPOGRAFICA" localSheetId="0">#REF!</definedName>
    <definedName name="BRIGADATOPOGRAFICA">#REF!</definedName>
    <definedName name="brochas" localSheetId="0">#REF!</definedName>
    <definedName name="brochas">#REF!</definedName>
    <definedName name="c.gas.gen" localSheetId="0">#REF!</definedName>
    <definedName name="c.gas.gen">#REF!</definedName>
    <definedName name="CABALLETEBARRO" localSheetId="0">#REF!</definedName>
    <definedName name="CABALLETEBARRO">#REF!</definedName>
    <definedName name="CABALLETEZ29" localSheetId="0">#REF!</definedName>
    <definedName name="CABALLETEZ29">#REF!</definedName>
    <definedName name="Cable_de_Postensado" localSheetId="0">#REF!</definedName>
    <definedName name="Cable_de_Postensado">#REF!</definedName>
    <definedName name="Cable_de_Postensado_2">#N/A</definedName>
    <definedName name="Cable_de_Postensado_3">#N/A</definedName>
    <definedName name="CABTEJAASFINST" localSheetId="0">#REF!</definedName>
    <definedName name="CABTEJAASFINST">#REF!</definedName>
    <definedName name="CACERO">'[23]Mano de Obra'!$D$778</definedName>
    <definedName name="CACERO60" localSheetId="0">#REF!</definedName>
    <definedName name="CACERO60">#REF!</definedName>
    <definedName name="CACEROCOLCIR" localSheetId="0">#REF!</definedName>
    <definedName name="CACEROCOLCIR">#REF!</definedName>
    <definedName name="CACEROCOLML" localSheetId="0">#REF!</definedName>
    <definedName name="CACEROCOLML">#REF!</definedName>
    <definedName name="CACEROLOSALIMA" localSheetId="0">#REF!</definedName>
    <definedName name="CACEROLOSALIMA">#REF!</definedName>
    <definedName name="CACEROMALLA" localSheetId="0">#REF!</definedName>
    <definedName name="CACEROMALLA">#REF!</definedName>
    <definedName name="CACEROML" localSheetId="0">#REF!</definedName>
    <definedName name="CACEROML">#REF!</definedName>
    <definedName name="CACEROPI" localSheetId="0">#REF!</definedName>
    <definedName name="CACEROPI">#REF!</definedName>
    <definedName name="CACEROPORTICO" localSheetId="0">#REF!</definedName>
    <definedName name="CACEROPORTICO">#REF!</definedName>
    <definedName name="CACERORAMPA" localSheetId="0">#REF!</definedName>
    <definedName name="CACERORAMPA">#REF!</definedName>
    <definedName name="CACEROSUBIR2" localSheetId="0">#REF!</definedName>
    <definedName name="CACEROSUBIR2">#REF!</definedName>
    <definedName name="CACEROSUBIR3" localSheetId="0">#REF!</definedName>
    <definedName name="CACEROSUBIR3">#REF!</definedName>
    <definedName name="CACEROSUBIR4" localSheetId="0">#REF!</definedName>
    <definedName name="CACEROSUBIR4">#REF!</definedName>
    <definedName name="CACEROSUBIR5" localSheetId="0">#REF!</definedName>
    <definedName name="CACEROSUBIR5">#REF!</definedName>
    <definedName name="CACEROSUBIR6" localSheetId="0">#REF!</definedName>
    <definedName name="CACEROSUBIR6">#REF!</definedName>
    <definedName name="CACEROVIGAML" localSheetId="0">#REF!</definedName>
    <definedName name="CACEROVIGAML">#REF!</definedName>
    <definedName name="CACEROZAP" localSheetId="0">#REF!</definedName>
    <definedName name="CACEROZAP">#REF!</definedName>
    <definedName name="cadeneros" localSheetId="0">'[20]O.M. y Salarios'!#REF!</definedName>
    <definedName name="cadeneros">'[20]O.M. y Salarios'!#REF!</definedName>
    <definedName name="CADOQUIN" localSheetId="0">#REF!</definedName>
    <definedName name="CADOQUIN">#REF!</definedName>
    <definedName name="CAJA2412" localSheetId="0">#REF!</definedName>
    <definedName name="CAJA2412">#REF!</definedName>
    <definedName name="CAJA2434" localSheetId="0">#REF!</definedName>
    <definedName name="CAJA2434">#REF!</definedName>
    <definedName name="CAJA4434" localSheetId="0">#REF!</definedName>
    <definedName name="CAJA4434">#REF!</definedName>
    <definedName name="CAJAOCTA12" localSheetId="0">#REF!</definedName>
    <definedName name="CAJAOCTA12">#REF!</definedName>
    <definedName name="cal" localSheetId="0">#REF!</definedName>
    <definedName name="cal">#REF!</definedName>
    <definedName name="Cal_Pomier____50_Lbs.">[17]Insumos!$B$29:$D$29</definedName>
    <definedName name="CALADOBARRO66" localSheetId="0">#REF!</definedName>
    <definedName name="CALADOBARRO66">#REF!</definedName>
    <definedName name="CALADOBARRO88" localSheetId="0">#REF!</definedName>
    <definedName name="CALADOBARRO88">#REF!</definedName>
    <definedName name="CALELECRI12" localSheetId="0">#REF!</definedName>
    <definedName name="CALELECRI12">#REF!</definedName>
    <definedName name="CALELECRI20" localSheetId="0">#REF!</definedName>
    <definedName name="CALELECRI20">#REF!</definedName>
    <definedName name="CALELECRI30" localSheetId="0">#REF!</definedName>
    <definedName name="CALELECRI30">#REF!</definedName>
    <definedName name="CALELECRI42" localSheetId="0">#REF!</definedName>
    <definedName name="CALELECRI42">#REF!</definedName>
    <definedName name="CALELECRI6" localSheetId="0">#REF!</definedName>
    <definedName name="CALELECRI6">#REF!</definedName>
    <definedName name="CALELECRI60" localSheetId="0">#REF!</definedName>
    <definedName name="CALELECRI60">#REF!</definedName>
    <definedName name="CALELECRI8" localSheetId="0">#REF!</definedName>
    <definedName name="CALELECRI8">#REF!</definedName>
    <definedName name="CALELEIMP20" localSheetId="0">#REF!</definedName>
    <definedName name="CALELEIMP20">#REF!</definedName>
    <definedName name="CALELEIMP30" localSheetId="0">#REF!</definedName>
    <definedName name="CALELEIMP30">#REF!</definedName>
    <definedName name="CALELEIMP40" localSheetId="0">#REF!</definedName>
    <definedName name="CALELEIMP40">#REF!</definedName>
    <definedName name="CALELEIMP80" localSheetId="0">#REF!</definedName>
    <definedName name="CALELEIMP80">#REF!</definedName>
    <definedName name="CALICHE" localSheetId="0">#REF!</definedName>
    <definedName name="CALICHE">#REF!</definedName>
    <definedName name="CALICHEB" localSheetId="0">#REF!</definedName>
    <definedName name="CALICHEB">#REF!</definedName>
    <definedName name="CAMARACAL">[13]Ana!$F$3672</definedName>
    <definedName name="CAMARAROC">[13]Ana!$F$3683</definedName>
    <definedName name="CAMARATIE">[13]Ana!$F$3694</definedName>
    <definedName name="camioncama" localSheetId="0">'[16]Listado Equipos a utilizar'!#REF!</definedName>
    <definedName name="camioncama">'[16]Listado Equipos a utilizar'!#REF!</definedName>
    <definedName name="camioneta" localSheetId="0">'[16]Listado Equipos a utilizar'!#REF!</definedName>
    <definedName name="camioneta">'[16]Listado Equipos a utilizar'!#REF!</definedName>
    <definedName name="CAMIONVOLTEO">[18]EQUIPOS!$I$19</definedName>
    <definedName name="CAN" localSheetId="0">[9]A!#REF!</definedName>
    <definedName name="CAN">[9]A!#REF!</definedName>
    <definedName name="CANALETACONTRA" localSheetId="0">#REF!</definedName>
    <definedName name="CANALETACONTRA">#REF!</definedName>
    <definedName name="canali" localSheetId="0">#REF!</definedName>
    <definedName name="canali">#REF!</definedName>
    <definedName name="canalii" localSheetId="0">#REF!</definedName>
    <definedName name="canalii">#REF!</definedName>
    <definedName name="canaliii" localSheetId="0">#REF!</definedName>
    <definedName name="canaliii">#REF!</definedName>
    <definedName name="canaliiii" localSheetId="0">#REF!</definedName>
    <definedName name="canaliiii">#REF!</definedName>
    <definedName name="CANDADO" localSheetId="0">#REF!</definedName>
    <definedName name="CANDADO">#REF!</definedName>
    <definedName name="Cant" localSheetId="0">#REF!</definedName>
    <definedName name="Cant">#REF!</definedName>
    <definedName name="Cant_2">"$#REF!.$D$1:$D$65534"</definedName>
    <definedName name="Cant_3">"$#REF!.$D$1:$D$65534"</definedName>
    <definedName name="CANT1" localSheetId="0">#REF!</definedName>
    <definedName name="CANT1">#REF!</definedName>
    <definedName name="CANT1_2">"$#REF!.$D$1:$D$65534"</definedName>
    <definedName name="CANT1_3">"$#REF!.$D$1:$D$65534"</definedName>
    <definedName name="cant10" localSheetId="0">#REF!</definedName>
    <definedName name="cant10">#REF!</definedName>
    <definedName name="cant2" localSheetId="0">#REF!</definedName>
    <definedName name="cant2">#REF!</definedName>
    <definedName name="CANT3" localSheetId="0">#REF!</definedName>
    <definedName name="CANT3">#REF!</definedName>
    <definedName name="cant4">[8]Sheet4!$C:$C</definedName>
    <definedName name="cant5">[8]Sheet5!$C:$C</definedName>
    <definedName name="CANT6" localSheetId="0">#REF!</definedName>
    <definedName name="CANT6">#REF!</definedName>
    <definedName name="CANT6_2">"$#REF!.$C$1:$C$65534"</definedName>
    <definedName name="CANT6_3">"$#REF!.$C$1:$C$65534"</definedName>
    <definedName name="cant7" localSheetId="0">#REF!</definedName>
    <definedName name="cant7">#REF!</definedName>
    <definedName name="Cant8" localSheetId="0">#REF!</definedName>
    <definedName name="Cant8">#REF!</definedName>
    <definedName name="canta" localSheetId="0">#REF!</definedName>
    <definedName name="canta">#REF!</definedName>
    <definedName name="canta_2">"$#REF!.$H$1:$H$65534"</definedName>
    <definedName name="canta_3">"$#REF!.$H$1:$H$65534"</definedName>
    <definedName name="CANTIDADPRESUPUESTO" localSheetId="0">#REF!</definedName>
    <definedName name="CANTIDADPRESUPUESTO">#REF!</definedName>
    <definedName name="CANTIDADPRESUPUESTO_2">"$#REF!.$C$1:$C$65534"</definedName>
    <definedName name="CANTIDADPRESUPUESTO_3">"$#REF!.$C$1:$C$65534"</definedName>
    <definedName name="CANTO">[13]Ana!$F$443</definedName>
    <definedName name="cantp" localSheetId="0">#REF!</definedName>
    <definedName name="cantp">#REF!</definedName>
    <definedName name="cantp_2">"$#REF!.$J$1:$J$65534"</definedName>
    <definedName name="cantp_3">"$#REF!.$J$1:$J$65534"</definedName>
    <definedName name="cantpre" localSheetId="0">#REF!</definedName>
    <definedName name="cantpre">#REF!</definedName>
    <definedName name="cantpre_2">"$#REF!.$D$1:$D$65534"</definedName>
    <definedName name="cantpre_3">"$#REF!.$D$1:$D$65534"</definedName>
    <definedName name="cantt" localSheetId="0">#REF!</definedName>
    <definedName name="cantt">#REF!</definedName>
    <definedName name="cantt_2">"$#REF!.$L$1:$L$65534"</definedName>
    <definedName name="cantt_3">"$#REF!.$L$1:$L$65534"</definedName>
    <definedName name="CAOBA" localSheetId="0">#REF!</definedName>
    <definedName name="CAOBA">#REF!</definedName>
    <definedName name="Capatazequipo">[18]OBRAMANO!$F$81</definedName>
    <definedName name="CAR.SOC">'[29]Cargas Sociales'!$G$23</definedName>
    <definedName name="Car.Soc.">'[15]Cargas Sociales'!$G$29</definedName>
    <definedName name="CARANTEPECHO" localSheetId="0">#REF!</definedName>
    <definedName name="CARANTEPECHO">#REF!</definedName>
    <definedName name="CARANTEPH10" localSheetId="0">#REF!</definedName>
    <definedName name="CARANTEPH10">#REF!</definedName>
    <definedName name="CARARCOFONDO20RADIO3" localSheetId="0">#REF!</definedName>
    <definedName name="CARARCOFONDO20RADIO3">#REF!</definedName>
    <definedName name="CARASB36" localSheetId="0">#REF!</definedName>
    <definedName name="CARASB36">#REF!</definedName>
    <definedName name="CARASB36ENLATES" localSheetId="0">#REF!</definedName>
    <definedName name="CARASB36ENLATES">#REF!</definedName>
    <definedName name="CARASB38" localSheetId="0">#REF!</definedName>
    <definedName name="CARASB38">#REF!</definedName>
    <definedName name="CARASB38ENLATES" localSheetId="0">#REF!</definedName>
    <definedName name="CARASB38ENLATES">#REF!</definedName>
    <definedName name="CARCABASB" localSheetId="0">#REF!</definedName>
    <definedName name="CARCABASB">#REF!</definedName>
    <definedName name="CARCABZINC" localSheetId="0">#REF!</definedName>
    <definedName name="CARCABZINC">#REF!</definedName>
    <definedName name="CARCIELORASB2X2" localSheetId="0">#REF!</definedName>
    <definedName name="CARCIELORASB2X2">#REF!</definedName>
    <definedName name="CARCIELORCARCOSTILLA" localSheetId="0">#REF!</definedName>
    <definedName name="CARCIELORCARCOSTILLA">#REF!</definedName>
    <definedName name="CARCIELORPLY2X2" localSheetId="0">#REF!</definedName>
    <definedName name="CARCIELORPLY2X2">#REF!</definedName>
    <definedName name="CARCIELORPLYCARPIEDRA" localSheetId="0">#REF!</definedName>
    <definedName name="CARCIELORPLYCARPIEDRA">#REF!</definedName>
    <definedName name="CARCOL1X1CONF" localSheetId="0">#REF!</definedName>
    <definedName name="CARCOL1X1CONF">#REF!</definedName>
    <definedName name="CARCOL1X1INST" localSheetId="0">#REF!</definedName>
    <definedName name="CARCOL1X1INST">#REF!</definedName>
    <definedName name="CARCOL2TAPA10RETALLE" localSheetId="0">#REF!</definedName>
    <definedName name="CARCOL2TAPA10RETALLE">#REF!</definedName>
    <definedName name="CARCOL2TAPA20RETALLE" localSheetId="0">#REF!</definedName>
    <definedName name="CARCOL2TAPA20RETALLE">#REF!</definedName>
    <definedName name="CARCOL2TAPA30" localSheetId="0">#REF!</definedName>
    <definedName name="CARCOL2TAPA30">#REF!</definedName>
    <definedName name="CARCOL2TAPA30RETALLE" localSheetId="0">#REF!</definedName>
    <definedName name="CARCOL2TAPA30RETALLE">#REF!</definedName>
    <definedName name="CARCOL2TAPA40" localSheetId="0">#REF!</definedName>
    <definedName name="CARCOL2TAPA40">#REF!</definedName>
    <definedName name="CARCOL2TAPA50" localSheetId="0">#REF!</definedName>
    <definedName name="CARCOL2TAPA50">#REF!</definedName>
    <definedName name="CARCOL30" localSheetId="0">#REF!</definedName>
    <definedName name="CARCOL30">#REF!</definedName>
    <definedName name="CARCOL30X30CONF" localSheetId="0">#REF!</definedName>
    <definedName name="CARCOL30X30CONF">#REF!</definedName>
    <definedName name="CARCOL30X30INST" localSheetId="0">#REF!</definedName>
    <definedName name="CARCOL30X30INST">#REF!</definedName>
    <definedName name="CARCOL40X40CONF" localSheetId="0">#REF!</definedName>
    <definedName name="CARCOL40X40CONF">#REF!</definedName>
    <definedName name="CARCOL40X40INST" localSheetId="0">#REF!</definedName>
    <definedName name="CARCOL40X40INST">#REF!</definedName>
    <definedName name="CARCOL50" localSheetId="0">#REF!</definedName>
    <definedName name="CARCOL50">#REF!</definedName>
    <definedName name="CARCOL50X50CONF" localSheetId="0">#REF!</definedName>
    <definedName name="CARCOL50X50CONF">#REF!</definedName>
    <definedName name="CARCOL50X50INST" localSheetId="0">#REF!</definedName>
    <definedName name="CARCOL50X50INST">#REF!</definedName>
    <definedName name="CARCOL60X60CONF" localSheetId="0">#REF!</definedName>
    <definedName name="CARCOL60X60CONF">#REF!</definedName>
    <definedName name="CARCOL60X60INST" localSheetId="0">#REF!</definedName>
    <definedName name="CARCOL60X60INST">#REF!</definedName>
    <definedName name="CARCOL70X70CONF" localSheetId="0">#REF!</definedName>
    <definedName name="CARCOL70X70CONF">#REF!</definedName>
    <definedName name="CARCOL70X70INST" localSheetId="0">#REF!</definedName>
    <definedName name="CARCOL70X70INST">#REF!</definedName>
    <definedName name="CARCOL80X80CONF" localSheetId="0">#REF!</definedName>
    <definedName name="CARCOL80X80CONF">#REF!</definedName>
    <definedName name="CARCOL80X80INST" localSheetId="0">#REF!</definedName>
    <definedName name="CARCOL80X80INST">#REF!</definedName>
    <definedName name="CARCOLAMARRE" localSheetId="0">#REF!</definedName>
    <definedName name="CARCOLAMARRE">#REF!</definedName>
    <definedName name="CARCOLCONICA50" localSheetId="0">#REF!</definedName>
    <definedName name="CARCOLCONICA50">#REF!</definedName>
    <definedName name="CARCOLCONICA60" localSheetId="0">#REF!</definedName>
    <definedName name="CARCOLCONICA60">#REF!</definedName>
    <definedName name="CARCOLRED50" localSheetId="0">#REF!</definedName>
    <definedName name="CARCOLRED50">#REF!</definedName>
    <definedName name="CARCOLRED60" localSheetId="0">#REF!</definedName>
    <definedName name="CARCOLRED60">#REF!</definedName>
    <definedName name="CARDIN20LUZ2" localSheetId="0">#REF!</definedName>
    <definedName name="CARDIN20LUZ2">#REF!</definedName>
    <definedName name="CARDIN40LUZ2" localSheetId="0">#REF!</definedName>
    <definedName name="CARDIN40LUZ2">#REF!</definedName>
    <definedName name="CARDIVPLY1" localSheetId="0">#REF!</definedName>
    <definedName name="CARDIVPLY1">#REF!</definedName>
    <definedName name="CARDIVPLY2" localSheetId="0">#REF!</definedName>
    <definedName name="CARDIVPLY2">#REF!</definedName>
    <definedName name="CARETEO">[13]Ana!$F$366</definedName>
    <definedName name="CARFP275" localSheetId="0">#REF!</definedName>
    <definedName name="CARFP275">#REF!</definedName>
    <definedName name="CARFP3" localSheetId="0">#REF!</definedName>
    <definedName name="CARFP3">#REF!</definedName>
    <definedName name="CARFP4" localSheetId="0">#REF!</definedName>
    <definedName name="CARFP4">#REF!</definedName>
    <definedName name="CARFP5" localSheetId="0">#REF!</definedName>
    <definedName name="CARFP5">#REF!</definedName>
    <definedName name="CARFP6" localSheetId="0">#REF!</definedName>
    <definedName name="CARFP6">#REF!</definedName>
    <definedName name="cargador" localSheetId="0">'[16]Listado Equipos a utilizar'!#REF!</definedName>
    <definedName name="cargador">'[16]Listado Equipos a utilizar'!#REF!</definedName>
    <definedName name="CARGADORB">[30]EQUIPOS!$D$13</definedName>
    <definedName name="carguio.retro.pala">'[15]Analisis Unitarios'!$E$519</definedName>
    <definedName name="CARLOSAPLA" localSheetId="0">#REF!</definedName>
    <definedName name="CARLOSAPLA">#REF!</definedName>
    <definedName name="CARLOSAVARIASAGUAS" localSheetId="0">#REF!</definedName>
    <definedName name="CARLOSAVARIASAGUAS">#REF!</definedName>
    <definedName name="CARMURO" localSheetId="0">#REF!</definedName>
    <definedName name="CARMURO">#REF!</definedName>
    <definedName name="CARMUROCONF" localSheetId="0">#REF!</definedName>
    <definedName name="CARMUROCONF">#REF!</definedName>
    <definedName name="CARMUROINST" localSheetId="0">#REF!</definedName>
    <definedName name="CARMUROINST">#REF!</definedName>
    <definedName name="CARP1" localSheetId="0">#REF!</definedName>
    <definedName name="CARP1">#REF!</definedName>
    <definedName name="CARP2" localSheetId="0">#REF!</definedName>
    <definedName name="CARP2">#REF!</definedName>
    <definedName name="CARPDINTEL" localSheetId="0">#REF!</definedName>
    <definedName name="CARPDINTEL">#REF!</definedName>
    <definedName name="Carpint.Columna.30.30">'[25]Costos Mano de Obra'!$O$71</definedName>
    <definedName name="CARPVIGA2040" localSheetId="0">#REF!</definedName>
    <definedName name="CARPVIGA2040">#REF!</definedName>
    <definedName name="CARPVIGA3050" localSheetId="0">#REF!</definedName>
    <definedName name="CARPVIGA3050">#REF!</definedName>
    <definedName name="CARPVIGA3060" localSheetId="0">#REF!</definedName>
    <definedName name="CARPVIGA3060">#REF!</definedName>
    <definedName name="CARPVIGA4080" localSheetId="0">#REF!</definedName>
    <definedName name="CARPVIGA4080">#REF!</definedName>
    <definedName name="CARRAMPA" localSheetId="0">#REF!</definedName>
    <definedName name="CARRAMPA">#REF!</definedName>
    <definedName name="CARRAMPALISACONF" localSheetId="0">#REF!</definedName>
    <definedName name="CARRAMPALISACONF">#REF!</definedName>
    <definedName name="CARRASTRE2" localSheetId="0">#REF!</definedName>
    <definedName name="CARRASTRE2">#REF!</definedName>
    <definedName name="CARRASTRE3" localSheetId="0">#REF!</definedName>
    <definedName name="CARRASTRE3">#REF!</definedName>
    <definedName name="CARRASTRE5" localSheetId="0">#REF!</definedName>
    <definedName name="CARRASTRE5">#REF!</definedName>
    <definedName name="Carretilla____2_P3_______TIPO_JEEP" localSheetId="0">[8]Insumos!#REF!</definedName>
    <definedName name="Carretilla____2_P3_______TIPO_JEEP">[8]Insumos!#REF!</definedName>
    <definedName name="CARSISALENLATES" localSheetId="0">#REF!</definedName>
    <definedName name="CARSISALENLATES">#REF!</definedName>
    <definedName name="CARTIJATOR" localSheetId="0">#REF!</definedName>
    <definedName name="CARTIJATOR">#REF!</definedName>
    <definedName name="CARTIJCLAV" localSheetId="0">#REF!</definedName>
    <definedName name="CARTIJCLAV">#REF!</definedName>
    <definedName name="CARVIGAAMA1520X20" localSheetId="0">#REF!</definedName>
    <definedName name="CARVIGAAMA1520X20">#REF!</definedName>
    <definedName name="CARVIGAAMA1520X30" localSheetId="0">#REF!</definedName>
    <definedName name="CARVIGAAMA1520X30">#REF!</definedName>
    <definedName name="CARVIGAAMA1520X40" localSheetId="0">#REF!</definedName>
    <definedName name="CARVIGAAMA1520X40">#REF!</definedName>
    <definedName name="CARVIGAAMA1520X50" localSheetId="0">#REF!</definedName>
    <definedName name="CARVIGAAMA1520X50">#REF!</definedName>
    <definedName name="CARVIGAFONDOH10" localSheetId="0">#REF!</definedName>
    <definedName name="CARVIGAFONDOH10">#REF!</definedName>
    <definedName name="CARVIGAINVFONDO10" localSheetId="0">#REF!</definedName>
    <definedName name="CARVIGAINVFONDO10">#REF!</definedName>
    <definedName name="CARVIGAINVTAPA10" localSheetId="0">#REF!</definedName>
    <definedName name="CARVIGAINVTAPA10">#REF!</definedName>
    <definedName name="CARVIGATAPAH10" localSheetId="0">#REF!</definedName>
    <definedName name="CARVIGATAPAH10">#REF!</definedName>
    <definedName name="CARVIGZAP40X40" localSheetId="0">#REF!</definedName>
    <definedName name="CARVIGZAP40X40">#REF!</definedName>
    <definedName name="CARVIGZAP50X50" localSheetId="0">#REF!</definedName>
    <definedName name="CARVIGZAP50X50">#REF!</definedName>
    <definedName name="CARVIGZAP60X60" localSheetId="0">#REF!</definedName>
    <definedName name="CARVIGZAP60X60">#REF!</definedName>
    <definedName name="CARVUELO1" localSheetId="0">#REF!</definedName>
    <definedName name="CARVUELO1">#REF!</definedName>
    <definedName name="CARVUELO10" localSheetId="0">#REF!</definedName>
    <definedName name="CARVUELO10">#REF!</definedName>
    <definedName name="CARVUELO20" localSheetId="0">#REF!</definedName>
    <definedName name="CARVUELO20">#REF!</definedName>
    <definedName name="CARVUELO30" localSheetId="0">#REF!</definedName>
    <definedName name="CARVUELO30">#REF!</definedName>
    <definedName name="CARVUELO40" localSheetId="0">#REF!</definedName>
    <definedName name="CARVUELO40">#REF!</definedName>
    <definedName name="CARVUELO5090" localSheetId="0">#REF!</definedName>
    <definedName name="CARVUELO5090">#REF!</definedName>
    <definedName name="CARZINC" localSheetId="0">#REF!</definedName>
    <definedName name="CARZINC">#REF!</definedName>
    <definedName name="CARZINCENLATES" localSheetId="0">#REF!</definedName>
    <definedName name="CARZINCENLATES">#REF!</definedName>
    <definedName name="CASBESTO" localSheetId="0">#REF!</definedName>
    <definedName name="CASBESTO">#REF!</definedName>
    <definedName name="CASCAJO" localSheetId="0">#REF!</definedName>
    <definedName name="CASCAJO">#REF!</definedName>
    <definedName name="Cascajo_Limpio">[17]Insumos!$B$13:$D$13</definedName>
    <definedName name="Cascajo_Sucio" localSheetId="0">[8]Insumos!#REF!</definedName>
    <definedName name="Cascajo_Sucio">[8]Insumos!#REF!</definedName>
    <definedName name="CASETA200">[13]Ana!$F$290</definedName>
    <definedName name="CASETA200M2">[13]Ana!$F$291</definedName>
    <definedName name="CASETA500">[13]Ana!$F$327</definedName>
    <definedName name="CASETAM2">[13]Ana!$F$328</definedName>
    <definedName name="Casting_Bed" localSheetId="0">#REF!</definedName>
    <definedName name="Casting_Bed">#REF!</definedName>
    <definedName name="Casting_Bed_2">#N/A</definedName>
    <definedName name="Casting_Bed_3">#N/A</definedName>
    <definedName name="CAT214BFT">[18]EQUIPOS!$I$15</definedName>
    <definedName name="Cat950B">[18]EQUIPOS!$I$14</definedName>
    <definedName name="CAVOSC" localSheetId="0">#REF!</definedName>
    <definedName name="CAVOSC">#REF!</definedName>
    <definedName name="CB" localSheetId="0">#REF!</definedName>
    <definedName name="CB">#REF!</definedName>
    <definedName name="CBAJVEN2" localSheetId="0">#REF!</definedName>
    <definedName name="CBAJVEN2">#REF!</definedName>
    <definedName name="CBAJVEN3" localSheetId="0">#REF!</definedName>
    <definedName name="CBAJVEN3">#REF!</definedName>
    <definedName name="CBAJVEN6" localSheetId="0">#REF!</definedName>
    <definedName name="CBAJVEN6">#REF!</definedName>
    <definedName name="CBANERALIV" localSheetId="0">#REF!</definedName>
    <definedName name="CBANERALIV">#REF!</definedName>
    <definedName name="CBANERAPES" localSheetId="0">#REF!</definedName>
    <definedName name="CBANERAPES">#REF!</definedName>
    <definedName name="CBASEBAN" localSheetId="0">#REF!</definedName>
    <definedName name="CBASEBAN">#REF!</definedName>
    <definedName name="CBIDET" localSheetId="0">#REF!</definedName>
    <definedName name="CBIDET">#REF!</definedName>
    <definedName name="CBLOCK10" localSheetId="0">#REF!</definedName>
    <definedName name="CBLOCK10">#REF!</definedName>
    <definedName name="CBLOCK12" localSheetId="0">#REF!</definedName>
    <definedName name="CBLOCK12">#REF!</definedName>
    <definedName name="CBLOCK4" localSheetId="0">#REF!</definedName>
    <definedName name="CBLOCK4">#REF!</definedName>
    <definedName name="CBLOCK5" localSheetId="0">#REF!</definedName>
    <definedName name="CBLOCK5">#REF!</definedName>
    <definedName name="CBLOCK52520" localSheetId="0">#REF!</definedName>
    <definedName name="CBLOCK52520">#REF!</definedName>
    <definedName name="CBLOCK6" localSheetId="0">#REF!</definedName>
    <definedName name="CBLOCK6">#REF!</definedName>
    <definedName name="CBLOCK6818" localSheetId="0">#REF!</definedName>
    <definedName name="CBLOCK6818">#REF!</definedName>
    <definedName name="CBLOCK8" localSheetId="0">#REF!</definedName>
    <definedName name="CBLOCK8">#REF!</definedName>
    <definedName name="CBLOCKCRI" localSheetId="0">#REF!</definedName>
    <definedName name="CBLOCKCRI">#REF!</definedName>
    <definedName name="CBLOCKIRR" localSheetId="0">#REF!</definedName>
    <definedName name="CBLOCKIRR">#REF!</definedName>
    <definedName name="CBLOCKORN" localSheetId="0">#REF!</definedName>
    <definedName name="CBLOCKORN">#REF!</definedName>
    <definedName name="CBOTON" localSheetId="0">#REF!</definedName>
    <definedName name="CBOTON">#REF!</definedName>
    <definedName name="CBREAKERS" localSheetId="0">#REF!</definedName>
    <definedName name="CBREAKERS">#REF!</definedName>
    <definedName name="CCAMINS2" localSheetId="0">#REF!</definedName>
    <definedName name="CCAMINS2">#REF!</definedName>
    <definedName name="CCAMINS3Y4" localSheetId="0">#REF!</definedName>
    <definedName name="CCAMINS3Y4">#REF!</definedName>
    <definedName name="CCAMINS5Y6" localSheetId="0">#REF!</definedName>
    <definedName name="CCAMINS5Y6">#REF!</definedName>
    <definedName name="CCOLAGUA1" localSheetId="0">#REF!</definedName>
    <definedName name="CCOLAGUA1">#REF!</definedName>
    <definedName name="CCOLAGUA12" localSheetId="0">#REF!</definedName>
    <definedName name="CCOLAGUA12">#REF!</definedName>
    <definedName name="CCOLAGUA2" localSheetId="0">#REF!</definedName>
    <definedName name="CCOLAGUA2">#REF!</definedName>
    <definedName name="CDESAGUE2" localSheetId="0">#REF!</definedName>
    <definedName name="CDESAGUE2">#REF!</definedName>
    <definedName name="CDESAGUE3Y4" localSheetId="0">#REF!</definedName>
    <definedName name="CDESAGUE3Y4">#REF!</definedName>
    <definedName name="CDESAGUE3Y4CONPARRILLA" localSheetId="0">#REF!</definedName>
    <definedName name="CDESAGUE3Y4CONPARRILLA">#REF!</definedName>
    <definedName name="CDESAGUEP2" localSheetId="0">#REF!</definedName>
    <definedName name="CDESAGUEP2">#REF!</definedName>
    <definedName name="CDESAGUEP3" localSheetId="0">#REF!</definedName>
    <definedName name="CDESAGUEP3">#REF!</definedName>
    <definedName name="CDESAGUEP5" localSheetId="0">#REF!</definedName>
    <definedName name="CDESAGUEP5">#REF!</definedName>
    <definedName name="CDUCHA" localSheetId="0">#REF!</definedName>
    <definedName name="CDUCHA">#REF!</definedName>
    <definedName name="CEDRO" localSheetId="0">#REF!</definedName>
    <definedName name="CEDRO">#REF!</definedName>
    <definedName name="cem">[14]Precio!$F$9</definedName>
    <definedName name="CEMCPVC14" localSheetId="0">#REF!</definedName>
    <definedName name="CEMCPVC14">#REF!</definedName>
    <definedName name="CEMCPVCPINTA" localSheetId="0">#REF!</definedName>
    <definedName name="CEMCPVCPINTA">#REF!</definedName>
    <definedName name="cemento" localSheetId="0">#REF!</definedName>
    <definedName name="cemento">#REF!</definedName>
    <definedName name="cemento.pañete">'[31]Insumos materiales'!$J$20</definedName>
    <definedName name="Cemento_1">#N/A</definedName>
    <definedName name="Cemento_2">#N/A</definedName>
    <definedName name="Cemento_3">#N/A</definedName>
    <definedName name="Cemento_Blanco">[17]Insumos!$B$32:$D$32</definedName>
    <definedName name="CEMENTO_GRIS_FDA">'[22]MATERIALES LISTADO'!$D$17</definedName>
    <definedName name="cementoblanco" localSheetId="0">[18]MATERIALES!#REF!</definedName>
    <definedName name="cementoblanco">[18]MATERIALES!#REF!</definedName>
    <definedName name="CEMENTOG" localSheetId="0">#REF!</definedName>
    <definedName name="CEMENTOG">#REF!</definedName>
    <definedName name="cementogris">[18]MATERIALES!$G$17</definedName>
    <definedName name="CEMENTOP" localSheetId="0">#REF!</definedName>
    <definedName name="CEMENTOP">#REF!</definedName>
    <definedName name="CEMENTOPVCCANOPINTA" localSheetId="0">#REF!</definedName>
    <definedName name="CEMENTOPVCCANOPINTA">#REF!</definedName>
    <definedName name="CEMPALMEAGUA1" localSheetId="0">#REF!</definedName>
    <definedName name="CEMPALMEAGUA1">#REF!</definedName>
    <definedName name="CEMPALMEAGUA112" localSheetId="0">#REF!</definedName>
    <definedName name="CEMPALMEAGUA112">#REF!</definedName>
    <definedName name="CEMPALMEAGUA114" localSheetId="0">#REF!</definedName>
    <definedName name="CEMPALMEAGUA114">#REF!</definedName>
    <definedName name="CEMPALMEAGUA1234" localSheetId="0">#REF!</definedName>
    <definedName name="CEMPALMEAGUA1234">#REF!</definedName>
    <definedName name="CEMPALMEAGUA2" localSheetId="0">#REF!</definedName>
    <definedName name="CEMPALMEAGUA2">#REF!</definedName>
    <definedName name="ceramcr33" localSheetId="0">[18]MATERIALES!#REF!</definedName>
    <definedName name="ceramcr33">[18]MATERIALES!#REF!</definedName>
    <definedName name="ceramcriolla" localSheetId="0">[18]MATERIALES!#REF!</definedName>
    <definedName name="ceramcriolla">[18]MATERIALES!#REF!</definedName>
    <definedName name="Ceramica.Criolla.40.40">'[25]Insumos materiales'!$J$48</definedName>
    <definedName name="Cerámica_30x30_Pared">[17]Insumos!$B$35:$D$35</definedName>
    <definedName name="Cerámica_Italiana_Pared">[17]Insumos!$B$34:$D$34</definedName>
    <definedName name="ceramicaitalia" localSheetId="0">[18]MATERIALES!#REF!</definedName>
    <definedName name="ceramicaitalia">[18]MATERIALES!#REF!</definedName>
    <definedName name="ceramicaitaliapared" localSheetId="0">[18]MATERIALES!#REF!</definedName>
    <definedName name="ceramicaitaliapared">[18]MATERIALES!#REF!</definedName>
    <definedName name="ceramicaitalipared" localSheetId="0">[18]MATERIALES!#REF!</definedName>
    <definedName name="ceramicaitalipared">[18]MATERIALES!#REF!</definedName>
    <definedName name="ceramicapared">'[29]Analisis Unit. '!$F$48</definedName>
    <definedName name="CERAMICAPAREDP" localSheetId="0">#REF!</definedName>
    <definedName name="CERAMICAPAREDP">#REF!</definedName>
    <definedName name="CERAMICAPAREDS" localSheetId="0">#REF!</definedName>
    <definedName name="CERAMICAPAREDS">#REF!</definedName>
    <definedName name="CERAMICAPISOP" localSheetId="0">#REF!</definedName>
    <definedName name="CERAMICAPISOP">#REF!</definedName>
    <definedName name="CERAMICAPISOS" localSheetId="0">#REF!</definedName>
    <definedName name="CERAMICAPISOS">#REF!</definedName>
    <definedName name="ceramicapp" localSheetId="0">#REF!</definedName>
    <definedName name="ceramicapp">#REF!</definedName>
    <definedName name="CESCHCH" localSheetId="0">#REF!</definedName>
    <definedName name="CESCHCH">#REF!</definedName>
    <definedName name="CFREGADERO1CAMARA" localSheetId="0">#REF!</definedName>
    <definedName name="CFREGADERO1CAMARA">#REF!</definedName>
    <definedName name="CFREGADERO2CAMARAS" localSheetId="0">#REF!</definedName>
    <definedName name="CFREGADERO2CAMARAS">#REF!</definedName>
    <definedName name="cfrontal">'[20]Resumen Precio Equipos'!$I$16</definedName>
    <definedName name="CG" localSheetId="0">#REF!</definedName>
    <definedName name="CG">#REF!</definedName>
    <definedName name="chazo" localSheetId="0">[18]OBRAMANO!#REF!</definedName>
    <definedName name="chazo">[18]OBRAMANO!#REF!</definedName>
    <definedName name="CHAZO25" localSheetId="0">#REF!</definedName>
    <definedName name="CHAZO25">#REF!</definedName>
    <definedName name="CHAZO30" localSheetId="0">#REF!</definedName>
    <definedName name="CHAZO30">#REF!</definedName>
    <definedName name="CHAZO40" localSheetId="0">#REF!</definedName>
    <definedName name="CHAZO40">#REF!</definedName>
    <definedName name="CHAZOCERAMICA" localSheetId="0">#REF!</definedName>
    <definedName name="CHAZOCERAMICA">#REF!</definedName>
    <definedName name="CHAZOLADRILLO" localSheetId="0">#REF!</definedName>
    <definedName name="CHAZOLADRILLO">#REF!</definedName>
    <definedName name="Chazos____Corte">[17]Insumos!$B$46:$D$46</definedName>
    <definedName name="CHAZOZOCALO" localSheetId="0">#REF!</definedName>
    <definedName name="CHAZOZOCALO">#REF!</definedName>
    <definedName name="chilena" localSheetId="0">#REF!</definedName>
    <definedName name="chilena">#REF!</definedName>
    <definedName name="Chofercisterna">[18]OBRAMANO!$F$79</definedName>
    <definedName name="CINODORO" localSheetId="0">#REF!</definedName>
    <definedName name="CINODORO">#REF!</definedName>
    <definedName name="CINODOROFLUXOMETRO" localSheetId="0">#REF!</definedName>
    <definedName name="CINODOROFLUXOMETRO">#REF!</definedName>
    <definedName name="CINT1" localSheetId="0">#REF!</definedName>
    <definedName name="CINT1">#REF!</definedName>
    <definedName name="CINT2" localSheetId="0">#REF!</definedName>
    <definedName name="CINT2">#REF!</definedName>
    <definedName name="CINT3" localSheetId="0">#REF!</definedName>
    <definedName name="CINT3">#REF!</definedName>
    <definedName name="CINT3V" localSheetId="0">#REF!</definedName>
    <definedName name="CINT3V">#REF!</definedName>
    <definedName name="CINT4V" localSheetId="0">#REF!</definedName>
    <definedName name="CINT4V">#REF!</definedName>
    <definedName name="CINTAPELIGRO" localSheetId="0">#REF!</definedName>
    <definedName name="CINTAPELIGRO">#REF!</definedName>
    <definedName name="CINTPIL" localSheetId="0">#REF!</definedName>
    <definedName name="CINTPIL">#REF!</definedName>
    <definedName name="CISEGMONO100" localSheetId="0">#REF!</definedName>
    <definedName name="CISEGMONO100">#REF!</definedName>
    <definedName name="CISEGMONO30" localSheetId="0">#REF!</definedName>
    <definedName name="CISEGMONO30">#REF!</definedName>
    <definedName name="CISEGMONO60" localSheetId="0">#REF!</definedName>
    <definedName name="CISEGMONO60">#REF!</definedName>
    <definedName name="cisterna">'[16]Listado Equipos a utilizar'!$I$11</definedName>
    <definedName name="CISTERNA4CAL">[13]Ana!$F$3759</definedName>
    <definedName name="CISTERNA4ROC">[13]Ana!$F$3779</definedName>
    <definedName name="CISTERNA8TIE">[13]Ana!$F$3799</definedName>
    <definedName name="CLADRILLOS" localSheetId="0">#REF!</definedName>
    <definedName name="CLADRILLOS">#REF!</definedName>
    <definedName name="CLAVADERO1" localSheetId="0">#REF!</definedName>
    <definedName name="CLAVADERO1">#REF!</definedName>
    <definedName name="CLAVADERO2" localSheetId="0">#REF!</definedName>
    <definedName name="CLAVADERO2">#REF!</definedName>
    <definedName name="CLAVAMANOS" localSheetId="0">#REF!</definedName>
    <definedName name="CLAVAMANOS">#REF!</definedName>
    <definedName name="CLAVCLI" localSheetId="0">#REF!</definedName>
    <definedName name="CLAVCLI">#REF!</definedName>
    <definedName name="CLAVEMP" localSheetId="0">#REF!</definedName>
    <definedName name="CLAVEMP">#REF!</definedName>
    <definedName name="CLAVO" localSheetId="0">#REF!</definedName>
    <definedName name="CLAVO">#REF!</definedName>
    <definedName name="CLAVOA" localSheetId="0">#REF!</definedName>
    <definedName name="CLAVOA">#REF!</definedName>
    <definedName name="CLAVOGALV" localSheetId="0">#REF!</definedName>
    <definedName name="CLAVOGALV">#REF!</definedName>
    <definedName name="CLAVOGALVCARTON" localSheetId="0">#REF!</definedName>
    <definedName name="CLAVOGALVCARTON">#REF!</definedName>
    <definedName name="Clavos" localSheetId="0">#REF!</definedName>
    <definedName name="Clavos">#REF!</definedName>
    <definedName name="Clavos_2">#N/A</definedName>
    <definedName name="Clavos_3">#N/A</definedName>
    <definedName name="Clavos_Corriente">[17]Insumos!$B$47:$D$47</definedName>
    <definedName name="CLAVOSAC" localSheetId="0">#REF!</definedName>
    <definedName name="CLAVOSAC">#REF!</definedName>
    <definedName name="CLAVOSACERO" localSheetId="0">#REF!</definedName>
    <definedName name="CLAVOSACERO">#REF!</definedName>
    <definedName name="CLAVOSCORRIENTES" localSheetId="0">#REF!</definedName>
    <definedName name="CLAVOSCORRIENTES">#REF!</definedName>
    <definedName name="CLAVOZINC" localSheetId="0">#REF!</definedName>
    <definedName name="CLAVOZINC">#REF!</definedName>
    <definedName name="CLAVPATAS" localSheetId="0">#REF!</definedName>
    <definedName name="CLAVPATAS">#REF!</definedName>
    <definedName name="CLAVPEDES" localSheetId="0">#REF!</definedName>
    <definedName name="CLAVPEDES">#REF!</definedName>
    <definedName name="CLAVSALON" localSheetId="0">#REF!</definedName>
    <definedName name="CLAVSALON">#REF!</definedName>
    <definedName name="CLLAVEDUCHA" localSheetId="0">#REF!</definedName>
    <definedName name="CLLAVEDUCHA">#REF!</definedName>
    <definedName name="CLUCES" localSheetId="0">#REF!</definedName>
    <definedName name="CLUCES">#REF!</definedName>
    <definedName name="CMALLA10" localSheetId="0">#REF!</definedName>
    <definedName name="CMALLA10">#REF!</definedName>
    <definedName name="CMALLA3" localSheetId="0">#REF!</definedName>
    <definedName name="CMALLA3">#REF!</definedName>
    <definedName name="CMALLA4" localSheetId="0">#REF!</definedName>
    <definedName name="CMALLA4">#REF!</definedName>
    <definedName name="CMALLA6" localSheetId="0">#REF!</definedName>
    <definedName name="CMALLA6">#REF!</definedName>
    <definedName name="CMALLA73" localSheetId="0">#REF!</definedName>
    <definedName name="CMALLA73">#REF!</definedName>
    <definedName name="CMEZCLADORA" localSheetId="0">#REF!</definedName>
    <definedName name="CMEZCLADORA">#REF!</definedName>
    <definedName name="CO" localSheetId="0">#REF!</definedName>
    <definedName name="CO">#REF!</definedName>
    <definedName name="CODIGO" localSheetId="0">#REF!</definedName>
    <definedName name="CODIGO">#REF!</definedName>
    <definedName name="CODO1" localSheetId="0">#REF!</definedName>
    <definedName name="CODO1">#REF!</definedName>
    <definedName name="CODO112" localSheetId="0">#REF!</definedName>
    <definedName name="CODO112">#REF!</definedName>
    <definedName name="CODO12" localSheetId="0">#REF!</definedName>
    <definedName name="CODO12">#REF!</definedName>
    <definedName name="CODO2E" localSheetId="0">#REF!</definedName>
    <definedName name="CODO2E">#REF!</definedName>
    <definedName name="CODO3" localSheetId="0">#REF!</definedName>
    <definedName name="CODO3">#REF!</definedName>
    <definedName name="CODO34" localSheetId="0">#REF!</definedName>
    <definedName name="CODO34">#REF!</definedName>
    <definedName name="CODO3E" localSheetId="0">#REF!</definedName>
    <definedName name="CODO3E">#REF!</definedName>
    <definedName name="CODO4" localSheetId="0">#REF!</definedName>
    <definedName name="CODO4">#REF!</definedName>
    <definedName name="CODOCPVC12X90" localSheetId="0">#REF!</definedName>
    <definedName name="CODOCPVC12X90">#REF!</definedName>
    <definedName name="CODOCPVC34X90" localSheetId="0">#REF!</definedName>
    <definedName name="CODOCPVC34X90">#REF!</definedName>
    <definedName name="CODOHG112X90" localSheetId="0">#REF!</definedName>
    <definedName name="CODOHG112X90">#REF!</definedName>
    <definedName name="CODOHG12X90" localSheetId="0">#REF!</definedName>
    <definedName name="CODOHG12X90">#REF!</definedName>
    <definedName name="CODOHG1X90" localSheetId="0">#REF!</definedName>
    <definedName name="CODOHG1X90">#REF!</definedName>
    <definedName name="CODOHG212X90" localSheetId="0">#REF!</definedName>
    <definedName name="CODOHG212X90">#REF!</definedName>
    <definedName name="CODOHG2X90" localSheetId="0">#REF!</definedName>
    <definedName name="CODOHG2X90">#REF!</definedName>
    <definedName name="CODOHG34X90" localSheetId="0">#REF!</definedName>
    <definedName name="CODOHG34X90">#REF!</definedName>
    <definedName name="CODOHG3X90" localSheetId="0">#REF!</definedName>
    <definedName name="CODOHG3X90">#REF!</definedName>
    <definedName name="CODOHG4X90" localSheetId="0">#REF!</definedName>
    <definedName name="CODOHG4X90">#REF!</definedName>
    <definedName name="CODONHG112X90" localSheetId="0">#REF!</definedName>
    <definedName name="CODONHG112X90">#REF!</definedName>
    <definedName name="CODONHG12X90" localSheetId="0">#REF!</definedName>
    <definedName name="CODONHG12X90">#REF!</definedName>
    <definedName name="CODONHG1X90" localSheetId="0">#REF!</definedName>
    <definedName name="CODONHG1X90">#REF!</definedName>
    <definedName name="CODONHG212X90" localSheetId="0">#REF!</definedName>
    <definedName name="CODONHG212X90">#REF!</definedName>
    <definedName name="CODONHG2X90" localSheetId="0">#REF!</definedName>
    <definedName name="CODONHG2X90">#REF!</definedName>
    <definedName name="CODONHG34X90" localSheetId="0">#REF!</definedName>
    <definedName name="CODONHG34X90">#REF!</definedName>
    <definedName name="CODONHG3X90" localSheetId="0">#REF!</definedName>
    <definedName name="CODONHG3X90">#REF!</definedName>
    <definedName name="CODONHG4X90" localSheetId="0">#REF!</definedName>
    <definedName name="CODONHG4X90">#REF!</definedName>
    <definedName name="CODOPVCDREN2X45" localSheetId="0">#REF!</definedName>
    <definedName name="CODOPVCDREN2X45">#REF!</definedName>
    <definedName name="CODOPVCDREN2X90" localSheetId="0">#REF!</definedName>
    <definedName name="CODOPVCDREN2X90">#REF!</definedName>
    <definedName name="CODOPVCDREN3X45" localSheetId="0">#REF!</definedName>
    <definedName name="CODOPVCDREN3X45">#REF!</definedName>
    <definedName name="CODOPVCDREN3X90" localSheetId="0">#REF!</definedName>
    <definedName name="CODOPVCDREN3X90">#REF!</definedName>
    <definedName name="CODOPVCDREN4X45" localSheetId="0">#REF!</definedName>
    <definedName name="CODOPVCDREN4X45">#REF!</definedName>
    <definedName name="CODOPVCDREN4X90" localSheetId="0">#REF!</definedName>
    <definedName name="CODOPVCDREN4X90">#REF!</definedName>
    <definedName name="CODOPVCDREN6X45" localSheetId="0">#REF!</definedName>
    <definedName name="CODOPVCDREN6X45">#REF!</definedName>
    <definedName name="CODOPVCPRES112X90" localSheetId="0">#REF!</definedName>
    <definedName name="CODOPVCPRES112X90">#REF!</definedName>
    <definedName name="CODOPVCPRES12X90" localSheetId="0">#REF!</definedName>
    <definedName name="CODOPVCPRES12X90">#REF!</definedName>
    <definedName name="CODOPVCPRES1X90" localSheetId="0">#REF!</definedName>
    <definedName name="CODOPVCPRES1X90">#REF!</definedName>
    <definedName name="CODOPVCPRES2X90" localSheetId="0">#REF!</definedName>
    <definedName name="CODOPVCPRES2X90">#REF!</definedName>
    <definedName name="CODOPVCPRES34X90" localSheetId="0">#REF!</definedName>
    <definedName name="CODOPVCPRES34X90">#REF!</definedName>
    <definedName name="CODOPVCPRES3X90" localSheetId="0">#REF!</definedName>
    <definedName name="CODOPVCPRES3X90">#REF!</definedName>
    <definedName name="CODOPVCPRES4X90" localSheetId="0">#REF!</definedName>
    <definedName name="CODOPVCPRES4X90">#REF!</definedName>
    <definedName name="CODOPVCPRES6X90" localSheetId="0">#REF!</definedName>
    <definedName name="CODOPVCPRES6X90">#REF!</definedName>
    <definedName name="coe.esp.gra" localSheetId="0">#REF!</definedName>
    <definedName name="coe.esp.gra">#REF!</definedName>
    <definedName name="coef.2">'[32]Desembolso de Caja'!$I$7</definedName>
    <definedName name="coef.adm." localSheetId="0">#REF!</definedName>
    <definedName name="coef.adm.">#REF!</definedName>
    <definedName name="coef.gas.adm">'[15]Datos a Project'!$L$15</definedName>
    <definedName name="COLAEXTLAV" localSheetId="0">#REF!</definedName>
    <definedName name="COLAEXTLAV">#REF!</definedName>
    <definedName name="COLAGUA2SCH40CONTRA" localSheetId="0">#REF!</definedName>
    <definedName name="COLAGUA2SCH40CONTRA">#REF!</definedName>
    <definedName name="COLC1" localSheetId="0">#REF!</definedName>
    <definedName name="COLC1">#REF!</definedName>
    <definedName name="COLC2" localSheetId="0">#REF!</definedName>
    <definedName name="COLC2">#REF!</definedName>
    <definedName name="COLC3CIR" localSheetId="0">#REF!</definedName>
    <definedName name="COLC3CIR">#REF!</definedName>
    <definedName name="COLC4" localSheetId="0">#REF!</definedName>
    <definedName name="COLC4">#REF!</definedName>
    <definedName name="Coloc._bloque_4x_8_x16_pulgs." localSheetId="0">#REF!</definedName>
    <definedName name="Coloc._bloque_4x_8_x16_pulgs.">#REF!</definedName>
    <definedName name="Coloc.Block.4">'[31]Costos Mano de Obra'!$O$38</definedName>
    <definedName name="Coloc.Block.6">'[25]Costos Mano de Obra'!$O$37</definedName>
    <definedName name="Coloc.Ceramica.Pisos">'[25]Costos Mano de Obra'!$O$46</definedName>
    <definedName name="colocblock6">'[29]Analisis Unit. '!$F$24</definedName>
    <definedName name="colorante" localSheetId="0">#REF!</definedName>
    <definedName name="colorante">#REF!</definedName>
    <definedName name="CommHdr" localSheetId="0">#REF!</definedName>
    <definedName name="CommHdr">#REF!</definedName>
    <definedName name="CommLabel" localSheetId="0">#REF!</definedName>
    <definedName name="CommLabel">#REF!</definedName>
    <definedName name="COMPENS" localSheetId="0">#REF!</definedName>
    <definedName name="COMPENS">#REF!</definedName>
    <definedName name="Compresores">[18]EQUIPOS!$I$28</definedName>
    <definedName name="concreto" localSheetId="0">#REF!</definedName>
    <definedName name="concreto">#REF!</definedName>
    <definedName name="concreto_2">#N/A</definedName>
    <definedName name="CONDULET1" localSheetId="0">#REF!</definedName>
    <definedName name="CONDULET1">#REF!</definedName>
    <definedName name="CONDULET112" localSheetId="0">#REF!</definedName>
    <definedName name="CONDULET112">#REF!</definedName>
    <definedName name="CONDULET2" localSheetId="0">#REF!</definedName>
    <definedName name="CONDULET2">#REF!</definedName>
    <definedName name="CONDULET3" localSheetId="0">#REF!</definedName>
    <definedName name="CONDULET3">#REF!</definedName>
    <definedName name="CONDULET34" localSheetId="0">#REF!</definedName>
    <definedName name="CONDULET34">#REF!</definedName>
    <definedName name="CONDULET4" localSheetId="0">#REF!</definedName>
    <definedName name="CONDULET4">#REF!</definedName>
    <definedName name="CONEXBAJ4SDR41A6CONTRA" localSheetId="0">#REF!</definedName>
    <definedName name="CONEXBAJ4SDR41A6CONTRA">#REF!</definedName>
    <definedName name="CONEXCLOACA" localSheetId="0">#REF!</definedName>
    <definedName name="CONEXCLOACA">#REF!</definedName>
    <definedName name="CONFPUERTABISCLA" localSheetId="0">#REF!</definedName>
    <definedName name="CONFPUERTABISCLA">#REF!</definedName>
    <definedName name="CONFPUERTACLA" localSheetId="0">#REF!</definedName>
    <definedName name="CONFPUERTACLA">#REF!</definedName>
    <definedName name="CONFPUERTAFORROZINC" localSheetId="0">#REF!</definedName>
    <definedName name="CONFPUERTAFORROZINC">#REF!</definedName>
    <definedName name="CONFPUERTAPLUM" localSheetId="0">#REF!</definedName>
    <definedName name="CONFPUERTAPLUM">#REF!</definedName>
    <definedName name="CONTENTELFORDM">[13]Ana!$F$343</definedName>
    <definedName name="CONTENTELFORDM3">[13]Ana!$F$342</definedName>
    <definedName name="control" localSheetId="0">#REF!</definedName>
    <definedName name="control">#REF!</definedName>
    <definedName name="control_2">"$#REF!.$#REF!$#REF!:#REF!#REF!"</definedName>
    <definedName name="control_3">"$#REF!.$#REF!$#REF!:#REF!#REF!"</definedName>
    <definedName name="CORINAL12FALDA" localSheetId="0">#REF!</definedName>
    <definedName name="CORINAL12FALDA">#REF!</definedName>
    <definedName name="CORINALCEM" localSheetId="0">#REF!</definedName>
    <definedName name="CORINALCEM">#REF!</definedName>
    <definedName name="CORINALFALDA" localSheetId="0">#REF!</definedName>
    <definedName name="CORINALFALDA">#REF!</definedName>
    <definedName name="CORINALPEQ" localSheetId="0">#REF!</definedName>
    <definedName name="CORINALPEQ">#REF!</definedName>
    <definedName name="correa8">[12]analisis!$G$773</definedName>
    <definedName name="Corte_y_Bote_Material____C_E" localSheetId="0">[8]Insumos!#REF!</definedName>
    <definedName name="Corte_y_Bote_Material____C_E">[8]Insumos!#REF!</definedName>
    <definedName name="CORTEEQUIPO" localSheetId="0">#REF!</definedName>
    <definedName name="CORTEEQUIPO">#REF!</definedName>
    <definedName name="costo.alquiler.casa">'[15]Analisis Unitarios'!$F$56</definedName>
    <definedName name="costo.andamio.panete">'[15]Analisis Unitarios'!$F$35</definedName>
    <definedName name="costo.bajada.block">'[15]Analisis Unitarios'!$F$37</definedName>
    <definedName name="costo.bajada.ladrillo">'[15]Analisis Unitarios'!$F$38</definedName>
    <definedName name="costo.bajada.mat.m3">'[15]Analisis Unitarios'!$F$39</definedName>
    <definedName name="costo.block8">'[15]Analisis Unitarios'!$F$74</definedName>
    <definedName name="costo.camion.cisterna">'[15]Analisis Unitarios'!$E$331</definedName>
    <definedName name="costo.carguio.exc">'[33]Analisis Unitarios'!$E$173</definedName>
    <definedName name="costo.carguio.mat">'[15]Analisis Unitarios'!$E$526</definedName>
    <definedName name="costo.codo.pvc.media.presion" localSheetId="0">#REF!</definedName>
    <definedName name="costo.codo.pvc.media.presion">#REF!</definedName>
    <definedName name="costo.coloc.afalto.2.5.pulg">'[15]Analisis Unitarios'!$F$61</definedName>
    <definedName name="costo.coloc.guardera">'[15]Analisis Unitarios'!$F$36</definedName>
    <definedName name="costo.demoli.baden">'[15]Analisis Unitarios'!$E$1687</definedName>
    <definedName name="costo.demoli.registro.1.5">'[15]Analisis Unitarios'!$E$1673</definedName>
    <definedName name="costo.enc.des.losas.35">'[15]Analisis Unitarios'!$F$43</definedName>
    <definedName name="costo.enc.des.muro.20">'[15]Analisis Unitarios'!$F$42</definedName>
    <definedName name="costo.fd.cemento">'[15]Analisis Unitarios'!$F$122</definedName>
    <definedName name="costo.gl.ac30">'[15]Analisis Unitarios'!$F$129</definedName>
    <definedName name="costo.gl.aceite.formaleta">'[15]Analisis Unitarios'!$F$70</definedName>
    <definedName name="costo.gl.agua">'[15]Analisis Unitarios'!$F$120</definedName>
    <definedName name="costo.gl.gasoil">'[15]Analisis Unitarios'!$F$97</definedName>
    <definedName name="costo.gl.gasolina.reg">'[15]Analisis Unitarios'!$F$99</definedName>
    <definedName name="costo.gl.kerone">'[15]Analisis Unitarios'!$F$130</definedName>
    <definedName name="costo.gl.tangi" localSheetId="0">#REF!</definedName>
    <definedName name="costo.gl.tangi">#REF!</definedName>
    <definedName name="costo.grader.cat.140h">'[15]Analisis Unitarios'!$E$305</definedName>
    <definedName name="costo.horm.ind.140">'[15]Analisis Unitarios'!$F$103</definedName>
    <definedName name="costo.horm.ind.180">'[15]Analisis Unitarios'!$F$105</definedName>
    <definedName name="costo.horm.ind.210">'[15]Analisis Unitarios'!$F$106</definedName>
    <definedName name="costo.horm.ind.240">'[15]Analisis Unitarios'!$F$107</definedName>
    <definedName name="costo.ladrillo">'[15]Analisis Unitarios'!$F$77</definedName>
    <definedName name="costo.lb.ala.12">'[15]Analisis Unitarios'!$F$80</definedName>
    <definedName name="costo.lb.ala.18">'[15]Analisis Unitarios'!$F$79</definedName>
    <definedName name="costo.lb.clavo.corriente">'[15]Analisis Unitarios'!$F$73</definedName>
    <definedName name="costo.letrero.preventivo">'[15]Analisis Unitarios'!$F$113</definedName>
    <definedName name="costo.m2.distrib">'[15]Analisis Unitarios'!$E$1701</definedName>
    <definedName name="costo.m2.distrib.agreg">'[15]Analisis Unitarios'!$E$1712</definedName>
    <definedName name="costo.m3.arena">'[15]Analisis Unitarios'!$F$124</definedName>
    <definedName name="costo.m3.arena.panete">'[15]Analisis Unitarios'!$F$119</definedName>
    <definedName name="costo.m3.arena.rell">'[15]Analisis Unitarios'!$F$125</definedName>
    <definedName name="costo.m3.base">'[15]Analisis Unitarios'!$F$126</definedName>
    <definedName name="costo.m3.bomba.arrastre">'[15]Analisis Unitarios'!$F$109</definedName>
    <definedName name="costo.m3.grava">'[15]Analisis Unitarios'!$F$128</definedName>
    <definedName name="costo.m3.gravoarena">'[15]Analisis Unitarios'!$F$123</definedName>
    <definedName name="costo.m3.horm.trompo">'[15]Analisis Unitarios'!$E$700</definedName>
    <definedName name="costo.m3.sub.base">'[15]Analisis Unitarios'!$F$127</definedName>
    <definedName name="costo.mat.relleno">'[15]Analisis Unitarios'!$F$121</definedName>
    <definedName name="costo.mezcla.1.3">'[15]Analisis Unitarios'!$E$673</definedName>
    <definedName name="costo.mezcla.1.3.5">'[15]Analisis Unitarios'!$E$683</definedName>
    <definedName name="costo.ml.hilo.nylon">'[15]Analisis Unitarios'!$F$72</definedName>
    <definedName name="costo.mo.acera">'[15]Analisis Unitarios'!$F$41</definedName>
    <definedName name="costo.mo.block.8">'[15]Analisis Unitarios'!$F$30</definedName>
    <definedName name="costo.mo.conten">'[15]Analisis Unitarios'!$F$40</definedName>
    <definedName name="costo.mo.ladrillo">'[15]Analisis Unitarios'!$F$33</definedName>
    <definedName name="costo.mo.m2.panete">'[15]Analisis Unitarios'!$F$34</definedName>
    <definedName name="costo.mo.qq.acero">'[15]Analisis Unitarios'!$F$44</definedName>
    <definedName name="costo.mortero.panete">'[15]Analisis Unitarios'!$E$691</definedName>
    <definedName name="costo.p2.pinobruto">'[15]Analisis Unitarios'!$F$71</definedName>
    <definedName name="costo.pala.966">'[33]Analisis Unitarios'!$E$151</definedName>
    <definedName name="costo.pala.cat.966d">'[15]Analisis Unitarios'!$E$313</definedName>
    <definedName name="costo.panete">'[15]Analisis Unitarios'!$E$711</definedName>
    <definedName name="costo.pl.madera.4.2">'[15]Analisis Unitarios'!$F$69</definedName>
    <definedName name="costo.plancha.madera.4.8">'[15]Analisis Unitarios'!$F$68</definedName>
    <definedName name="costo.qq.acero">'[15]Analisis Unitarios'!$F$78</definedName>
    <definedName name="costo.retro.cat.225">'[15]Analisis Unitarios'!$E$289</definedName>
    <definedName name="costo.retro.cat.416">'[15]Analisis Unitarios'!$E$297</definedName>
    <definedName name="costo.rodillo.dinapac.ca25">'[15]Analisis Unitarios'!$E$321</definedName>
    <definedName name="costo.sumin.asfalto">'[15]Analisis Unitarios'!$F$60</definedName>
    <definedName name="costo.tapa.registro">'[15]Analisis Unitarios'!$F$67</definedName>
    <definedName name="costo.transp.gl.ac30">'[15]Analisis Unitarios'!$F$131</definedName>
    <definedName name="costo.traslado.corto.patana">'[15]Analisis Unitarios'!$F$96</definedName>
    <definedName name="costo.traslado.largo.patana">'[15]Analisis Unitarios'!$F$95</definedName>
    <definedName name="costo.tub.18">'[15]Analisis Unitarios'!$F$93</definedName>
    <definedName name="costo.tub.21">'[15]Analisis Unitarios'!$F$92</definedName>
    <definedName name="costo.tub.24">'[15]Analisis Unitarios'!$F$91</definedName>
    <definedName name="costo.tub.36">'[15]Analisis Unitarios'!$F$89</definedName>
    <definedName name="costo.tub.42">'[15]Analisis Unitarios'!$F$88</definedName>
    <definedName name="costo.tub.48">'[15]Analisis Unitarios'!$F$87</definedName>
    <definedName name="costo.tub.60">'[15]Analisis Unitarios'!$F$86</definedName>
    <definedName name="costo.tub.72">'[15]Analisis Unitarios'!$F$85</definedName>
    <definedName name="costo.tub.8">'[15]Analisis Unitarios'!$F$94</definedName>
    <definedName name="costo.tubo.pvc.media.presion" localSheetId="0">#REF!</definedName>
    <definedName name="costo.tubo.pvc.media.presion">#REF!</definedName>
    <definedName name="costocapataz">'[29]Analisis Unit. '!$G$3</definedName>
    <definedName name="costoobrero">'[29]Analisis Unit. '!$G$5</definedName>
    <definedName name="costotecesp">'[29]Analisis Unit. '!$G$4</definedName>
    <definedName name="COT_302" localSheetId="0">#REF!</definedName>
    <definedName name="COT_302">#REF!</definedName>
    <definedName name="COT_360" localSheetId="0">#REF!</definedName>
    <definedName name="COT_360">#REF!</definedName>
    <definedName name="COT_361" localSheetId="0">#REF!</definedName>
    <definedName name="COT_361">#REF!</definedName>
    <definedName name="COT_364" localSheetId="0">#REF!</definedName>
    <definedName name="COT_364">#REF!</definedName>
    <definedName name="cotizaciones">[24]Cotizaciones!$A$1:$H$562</definedName>
    <definedName name="COTIZADO_EN" localSheetId="0">#REF!</definedName>
    <definedName name="COTIZADO_EN">#REF!</definedName>
    <definedName name="CPANEL" localSheetId="0">#REF!</definedName>
    <definedName name="CPANEL">#REF!</definedName>
    <definedName name="cprestamo">[30]EQUIPOS!$D$27</definedName>
    <definedName name="CPVC" localSheetId="0">#REF!</definedName>
    <definedName name="CPVC">#REF!</definedName>
    <definedName name="CPVCTANGIT125" localSheetId="0">#REF!</definedName>
    <definedName name="CPVCTANGIT125">#REF!</definedName>
    <definedName name="CPVCTANGIT230" localSheetId="0">#REF!</definedName>
    <definedName name="CPVCTANGIT230">#REF!</definedName>
    <definedName name="CPVCTANGIT460" localSheetId="0">#REF!</definedName>
    <definedName name="CPVCTANGIT460">#REF!</definedName>
    <definedName name="CPVCTANGIT920" localSheetId="0">#REF!</definedName>
    <definedName name="CPVCTANGIT920">#REF!</definedName>
    <definedName name="CRISTMIN" localSheetId="0">#REF!</definedName>
    <definedName name="CRISTMIN">#REF!</definedName>
    <definedName name="CSALIDA1" localSheetId="0">#REF!</definedName>
    <definedName name="CSALIDA1">#REF!</definedName>
    <definedName name="CSALIDA112" localSheetId="0">#REF!</definedName>
    <definedName name="CSALIDA112">#REF!</definedName>
    <definedName name="CSALIDA114" localSheetId="0">#REF!</definedName>
    <definedName name="CSALIDA114">#REF!</definedName>
    <definedName name="CSALIDA12Y34" localSheetId="0">#REF!</definedName>
    <definedName name="CSALIDA12Y34">#REF!</definedName>
    <definedName name="CSALIDA2" localSheetId="0">#REF!</definedName>
    <definedName name="CSALIDA2">#REF!</definedName>
    <definedName name="CTC" localSheetId="0">#REF!</definedName>
    <definedName name="CTC">#REF!</definedName>
    <definedName name="CTEJA" localSheetId="0">#REF!</definedName>
    <definedName name="CTEJA">#REF!</definedName>
    <definedName name="CTG1CAM" localSheetId="0">#REF!</definedName>
    <definedName name="CTG1CAM">#REF!</definedName>
    <definedName name="CTG2CAM" localSheetId="0">#REF!</definedName>
    <definedName name="CTG2CAM">#REF!</definedName>
    <definedName name="CTIMBRECOR" localSheetId="0">#REF!</definedName>
    <definedName name="CTIMBRECOR">#REF!</definedName>
    <definedName name="CTUBHG12Y34" localSheetId="0">#REF!</definedName>
    <definedName name="CTUBHG12Y34">#REF!</definedName>
    <definedName name="Cuadro_Resumen" localSheetId="0">#REF!</definedName>
    <definedName name="Cuadro_Resumen">#REF!</definedName>
    <definedName name="CUB" localSheetId="0">[1]Presup.!#REF!</definedName>
    <definedName name="CUB">[1]Presup.!#REF!</definedName>
    <definedName name="Cubo_para_vaciado_de_Hormigón" localSheetId="0">#REF!</definedName>
    <definedName name="Cubo_para_vaciado_de_Hormigón">#REF!</definedName>
    <definedName name="Cubo_para_vaciado_de_Hormigón_2">#N/A</definedName>
    <definedName name="Cubo_para_vaciado_de_Hormigón_3">#N/A</definedName>
    <definedName name="CUBREFALTA38" localSheetId="0">#REF!</definedName>
    <definedName name="CUBREFALTA38">#REF!</definedName>
    <definedName name="cunetasi" localSheetId="0">#REF!</definedName>
    <definedName name="cunetasi">#REF!</definedName>
    <definedName name="cunetasii" localSheetId="0">#REF!</definedName>
    <definedName name="cunetasii">#REF!</definedName>
    <definedName name="cunetasiii" localSheetId="0">#REF!</definedName>
    <definedName name="cunetasiii">#REF!</definedName>
    <definedName name="cunetasiiii" localSheetId="0">#REF!</definedName>
    <definedName name="cunetasiiii">#REF!</definedName>
    <definedName name="Curado_y_Aditivo" localSheetId="0">#REF!</definedName>
    <definedName name="Curado_y_Aditivo">#REF!</definedName>
    <definedName name="Curado_y_Aditivo_2">#N/A</definedName>
    <definedName name="Curado_y_Aditivo_3">#N/A</definedName>
    <definedName name="CVERTEDERO" localSheetId="0">#REF!</definedName>
    <definedName name="CVERTEDERO">#REF!</definedName>
    <definedName name="cvi" localSheetId="0">#REF!</definedName>
    <definedName name="cvi">#REF!</definedName>
    <definedName name="cvii" localSheetId="0">#REF!</definedName>
    <definedName name="cvii">#REF!</definedName>
    <definedName name="cviii" localSheetId="0">#REF!</definedName>
    <definedName name="cviii">#REF!</definedName>
    <definedName name="cviiii" localSheetId="0">#REF!</definedName>
    <definedName name="cviiii">#REF!</definedName>
    <definedName name="CZINC" localSheetId="0">#REF!</definedName>
    <definedName name="CZINC">#REF!</definedName>
    <definedName name="CZOCCOR" localSheetId="0">#REF!</definedName>
    <definedName name="CZOCCOR">#REF!</definedName>
    <definedName name="CZOCCORESC" localSheetId="0">#REF!</definedName>
    <definedName name="CZOCCORESC">#REF!</definedName>
    <definedName name="CZOCGRAESC" localSheetId="0">#REF!</definedName>
    <definedName name="CZOCGRAESC">#REF!</definedName>
    <definedName name="CZOCGRAPISO" localSheetId="0">#REF!</definedName>
    <definedName name="CZOCGRAPISO">#REF!</definedName>
    <definedName name="D" localSheetId="0">[34]peso!#REF!</definedName>
    <definedName name="D">[34]peso!#REF!</definedName>
    <definedName name="D_2">#N/A</definedName>
    <definedName name="D_3">#N/A</definedName>
    <definedName name="D7H">[18]EQUIPOS!$I$9</definedName>
    <definedName name="D8K">[18]EQUIPOS!$I$8</definedName>
    <definedName name="d8r" localSheetId="0">'[16]Listado Equipos a utilizar'!#REF!</definedName>
    <definedName name="d8r">'[16]Listado Equipos a utilizar'!#REF!</definedName>
    <definedName name="D8T">'[20]Resumen Precio Equipos'!$I$13</definedName>
    <definedName name="DD" localSheetId="0">#REF!</definedName>
    <definedName name="DD">#REF!</definedName>
    <definedName name="DEDE" localSheetId="0" hidden="1">#REF!</definedName>
    <definedName name="DEDE" hidden="1">#REF!</definedName>
    <definedName name="DEDE2" localSheetId="0" hidden="1">#REF!</definedName>
    <definedName name="DEDE2" hidden="1">#REF!</definedName>
    <definedName name="DEDE3" localSheetId="0" hidden="1">#REF!</definedName>
    <definedName name="DEDE3" hidden="1">#REF!</definedName>
    <definedName name="DEDE4" localSheetId="0">#REF!</definedName>
    <definedName name="DEDE4">#REF!</definedName>
    <definedName name="DEDE5" localSheetId="0" hidden="1">#REF!</definedName>
    <definedName name="DEDE5" hidden="1">#REF!</definedName>
    <definedName name="DEDE6" localSheetId="0" hidden="1">#REF!</definedName>
    <definedName name="DEDE6" hidden="1">#REF!</definedName>
    <definedName name="DEDE7" localSheetId="0" hidden="1">#REF!</definedName>
    <definedName name="DEDE7" hidden="1">#REF!</definedName>
    <definedName name="DEDE8" localSheetId="0">#REF!</definedName>
    <definedName name="DEDE8">#REF!</definedName>
    <definedName name="deducciones" localSheetId="0">#REF!</definedName>
    <definedName name="deducciones">#REF!</definedName>
    <definedName name="deducciones_2">"$#REF!.$M$62"</definedName>
    <definedName name="deducciones_3">"$#REF!.$M$62"</definedName>
    <definedName name="del" localSheetId="0">#REF!</definedName>
    <definedName name="del">#REF!</definedName>
    <definedName name="demo" localSheetId="0">#REF!</definedName>
    <definedName name="demo">#REF!</definedName>
    <definedName name="DERRCEMBLANCO" localSheetId="0">#REF!</definedName>
    <definedName name="DERRCEMBLANCO">#REF!</definedName>
    <definedName name="DERRCEMGRIS" localSheetId="0">#REF!</definedName>
    <definedName name="DERRCEMGRIS">#REF!</definedName>
    <definedName name="Derretido_Blanco">[17]Insumos!$B$50:$D$50</definedName>
    <definedName name="DERRETIDOBCO" localSheetId="0">#REF!</definedName>
    <definedName name="DERRETIDOBCO">#REF!</definedName>
    <definedName name="DERRETIDOBLANCO" localSheetId="0">#REF!</definedName>
    <definedName name="DERRETIDOBLANCO">#REF!</definedName>
    <definedName name="DERRETIDOCOLOR" localSheetId="0">#REF!</definedName>
    <definedName name="DERRETIDOCOLOR">#REF!</definedName>
    <definedName name="derretidocrema" localSheetId="0">#REF!</definedName>
    <definedName name="derretidocrema">#REF!</definedName>
    <definedName name="DERRETIDOGRIS" localSheetId="0">#REF!</definedName>
    <definedName name="DERRETIDOGRIS">#REF!</definedName>
    <definedName name="Desagüe_de_piso_de_2______INST." localSheetId="0">[8]Insumos!#REF!</definedName>
    <definedName name="Desagüe_de_piso_de_2______INST.">[8]Insumos!#REF!</definedName>
    <definedName name="Desagüe_de_techo_de_3" localSheetId="0">[8]Insumos!#REF!</definedName>
    <definedName name="Desagüe_de_techo_de_3">[8]Insumos!#REF!</definedName>
    <definedName name="Desagüe_de_techo_de_4" localSheetId="0">[8]Insumos!#REF!</definedName>
    <definedName name="Desagüe_de_techo_de_4">[8]Insumos!#REF!</definedName>
    <definedName name="DESAGUEBANERA" localSheetId="0">#REF!</definedName>
    <definedName name="DESAGUEBANERA">#REF!</definedName>
    <definedName name="DESAGUEDOBLEFRE" localSheetId="0">#REF!</definedName>
    <definedName name="DESAGUEDOBLEFRE">#REF!</definedName>
    <definedName name="DESCRIPCION" localSheetId="0">#REF!</definedName>
    <definedName name="DESCRIPCION">#REF!</definedName>
    <definedName name="DESENCARCO" localSheetId="0">#REF!</definedName>
    <definedName name="DESENCARCO">#REF!</definedName>
    <definedName name="DESENCCOL" localSheetId="0">#REF!</definedName>
    <definedName name="DESENCCOL">#REF!</definedName>
    <definedName name="DESENCDIN" localSheetId="0">#REF!</definedName>
    <definedName name="DESENCDIN">#REF!</definedName>
    <definedName name="DESENCFP275" localSheetId="0">#REF!</definedName>
    <definedName name="DESENCFP275">#REF!</definedName>
    <definedName name="DESENCFPADIC" localSheetId="0">#REF!</definedName>
    <definedName name="DESENCFPADIC">#REF!</definedName>
    <definedName name="DESENCVIGA" localSheetId="0">#REF!</definedName>
    <definedName name="DESENCVIGA">#REF!</definedName>
    <definedName name="desi" localSheetId="0">#REF!</definedName>
    <definedName name="desi">#REF!</definedName>
    <definedName name="desii" localSheetId="0">#REF!</definedName>
    <definedName name="desii">#REF!</definedName>
    <definedName name="desiii" localSheetId="0">#REF!</definedName>
    <definedName name="desiii">#REF!</definedName>
    <definedName name="desiiii" localSheetId="0">#REF!</definedName>
    <definedName name="desiiii">#REF!</definedName>
    <definedName name="DESMANTSE500CONTRA" localSheetId="0">#REF!</definedName>
    <definedName name="DESMANTSE500CONTRA">#REF!</definedName>
    <definedName name="desp" localSheetId="0">#REF!</definedName>
    <definedName name="desp">#REF!</definedName>
    <definedName name="DESP24">[13]Ana!$F$3809</definedName>
    <definedName name="DESP34">[13]Ana!$F$3819</definedName>
    <definedName name="DESP44">[13]Ana!$F$3829</definedName>
    <definedName name="DESP46" localSheetId="0">#REF!</definedName>
    <definedName name="DESP46">#REF!</definedName>
    <definedName name="DESPISO2CONTRA" localSheetId="0">#REF!</definedName>
    <definedName name="DESPISO2CONTRA">#REF!</definedName>
    <definedName name="DESPLU3">[13]Ana!$F$352</definedName>
    <definedName name="DESPLU4">[13]Ana!$F$359</definedName>
    <definedName name="desvi" localSheetId="0">#REF!</definedName>
    <definedName name="desvi">#REF!</definedName>
    <definedName name="desvii" localSheetId="0">#REF!</definedName>
    <definedName name="desvii">#REF!</definedName>
    <definedName name="desviii" localSheetId="0">#REF!</definedName>
    <definedName name="desviii">#REF!</definedName>
    <definedName name="desviiii" localSheetId="0">#REF!</definedName>
    <definedName name="desviiii">#REF!</definedName>
    <definedName name="DFC">'[35]V.Tierras A'!$H$17</definedName>
    <definedName name="dia.ayud.equip">'[15]Analisis Unitarios'!$F$16</definedName>
    <definedName name="dia.bomba">'[15]Analisis Unitarios'!$F$51</definedName>
    <definedName name="dia.cadenero">'[15]Analisis Unitarios'!$F$19</definedName>
    <definedName name="dia.camion.distrib">'[15]Analisis Unitarios'!$F$59</definedName>
    <definedName name="dia.capataz">'[15]Analisis Unitarios'!$F$10</definedName>
    <definedName name="dia.chofer.liv">'[15]Analisis Unitarios'!$F$21</definedName>
    <definedName name="dia.distribuidor.agreg">'[15]Analisis Unitarios'!$F$62</definedName>
    <definedName name="dia.nivelador">'[15]Analisis Unitarios'!$F$18</definedName>
    <definedName name="dia.obrero">'[15]Analisis Unitarios'!$F$14</definedName>
    <definedName name="dia.obrero.1ra" localSheetId="0">#REF!</definedName>
    <definedName name="dia.obrero.1ra">#REF!</definedName>
    <definedName name="dia.operador">'[15]Analisis Unitarios'!$F$15</definedName>
    <definedName name="dia.tec.1ra">'[15]Analisis Unitarios'!$F$12</definedName>
    <definedName name="dia.tec.esp" localSheetId="0">#REF!</definedName>
    <definedName name="dia.tec.esp">#REF!</definedName>
    <definedName name="dia.topografo">'[15]Analisis Unitarios'!$F$17</definedName>
    <definedName name="dia.trompo.lig">'[15]Analisis Unitarios'!$F$54</definedName>
    <definedName name="diames" localSheetId="0">#REF!</definedName>
    <definedName name="diames">#REF!</definedName>
    <definedName name="Diesel" localSheetId="0">[8]Insumos!#REF!</definedName>
    <definedName name="Diesel">[8]Insumos!#REF!</definedName>
    <definedName name="DISTAGUAYMOCONTRA" localSheetId="0">#REF!</definedName>
    <definedName name="DISTAGUAYMOCONTRA">#REF!</definedName>
    <definedName name="distribuidor">'[16]Listado Equipos a utilizar'!$I$12</definedName>
    <definedName name="DIVISA" localSheetId="0">#REF!</definedName>
    <definedName name="DIVISA">#REF!</definedName>
    <definedName name="dolar" localSheetId="0">#REF!</definedName>
    <definedName name="dolar">#REF!</definedName>
    <definedName name="drenajei" localSheetId="0">#REF!</definedName>
    <definedName name="drenajei">#REF!</definedName>
    <definedName name="drenajeii" localSheetId="0">#REF!</definedName>
    <definedName name="drenajeii">#REF!</definedName>
    <definedName name="drenajeiii" localSheetId="0">#REF!</definedName>
    <definedName name="drenajeiii">#REF!</definedName>
    <definedName name="drenajeiiii" localSheetId="0">#REF!</definedName>
    <definedName name="drenajeiiii">#REF!</definedName>
    <definedName name="drenajeiiiii" localSheetId="0">#REF!</definedName>
    <definedName name="drenajeiiiii">#REF!</definedName>
    <definedName name="drenajeiiiiii" localSheetId="0">#REF!</definedName>
    <definedName name="drenajeiiiiii">#REF!</definedName>
    <definedName name="drenajeiiiiiii" localSheetId="0">#REF!</definedName>
    <definedName name="drenajeiiiiiii">#REF!</definedName>
    <definedName name="dtecnica">'[20]Resumen Precio Equipos'!$C$27</definedName>
    <definedName name="DUCHAFRIAHG">[13]Ana!$F$3862</definedName>
    <definedName name="DUCHAPVC" localSheetId="0">#REF!</definedName>
    <definedName name="DUCHAPVC">#REF!</definedName>
    <definedName name="DUCHAPVCCPVC" localSheetId="0">#REF!</definedName>
    <definedName name="DUCHAPVCCPVC">#REF!</definedName>
    <definedName name="dulce" localSheetId="0">#REF!</definedName>
    <definedName name="dulce">#REF!</definedName>
    <definedName name="dur" localSheetId="0">#REF!</definedName>
    <definedName name="dur">#REF!</definedName>
    <definedName name="DYNACA25">[18]EQUIPOS!$I$13</definedName>
    <definedName name="E" localSheetId="0">#REF!</definedName>
    <definedName name="E">#REF!</definedName>
    <definedName name="e214bft" localSheetId="0">'[16]Listado Equipos a utilizar'!#REF!</definedName>
    <definedName name="e214bft">'[16]Listado Equipos a utilizar'!#REF!</definedName>
    <definedName name="e320b" localSheetId="0">'[16]Listado Equipos a utilizar'!#REF!</definedName>
    <definedName name="e320b">'[16]Listado Equipos a utilizar'!#REF!</definedName>
    <definedName name="elementoHormigón">[36]Hormigón!$A:$K</definedName>
    <definedName name="EMERGE" localSheetId="0" hidden="1">'[21]ANALISIS STO DGO'!#REF!</definedName>
    <definedName name="EMERGE" hidden="1">'[21]ANALISIS STO DGO'!#REF!</definedName>
    <definedName name="EMERGENCY" localSheetId="0" hidden="1">'[21]ANALISIS STO DGO'!#REF!</definedName>
    <definedName name="EMERGENCY" hidden="1">'[21]ANALISIS STO DGO'!#REF!</definedName>
    <definedName name="Empalme_de_Pilotes" localSheetId="0">#REF!</definedName>
    <definedName name="Empalme_de_Pilotes">#REF!</definedName>
    <definedName name="Empalme_de_Pilotes_2">#N/A</definedName>
    <definedName name="Empalme_de_Pilotes_3">#N/A</definedName>
    <definedName name="EMPALME2" localSheetId="0">#REF!</definedName>
    <definedName name="EMPALME2">#REF!</definedName>
    <definedName name="EMPALME3" localSheetId="0">#REF!</definedName>
    <definedName name="EMPALME3">#REF!</definedName>
    <definedName name="EMPALME4" localSheetId="0">#REF!</definedName>
    <definedName name="EMPALME4">#REF!</definedName>
    <definedName name="EMPALME6" localSheetId="0">#REF!</definedName>
    <definedName name="EMPALME6">#REF!</definedName>
    <definedName name="EMPCOL">[13]Ana!$F$387</definedName>
    <definedName name="EMPEXTMA">[13]Ana!$F$407</definedName>
    <definedName name="EMPINTCONACEROYMALLACONTRA" localSheetId="0">#REF!</definedName>
    <definedName name="EMPINTCONACEROYMALLACONTRA">#REF!</definedName>
    <definedName name="EMPINTMA">[13]Ana!$F$399</definedName>
    <definedName name="EMPPULSCOL">[13]Ana!$F$438</definedName>
    <definedName name="EMPRAS">[13]Ana!$F$415</definedName>
    <definedName name="EMPRUS">[13]Ana!$F$430</definedName>
    <definedName name="EMPTECHO">[13]Ana!$F$423</definedName>
    <definedName name="Encache">[18]OBRAMANO!$F$43</definedName>
    <definedName name="encai" localSheetId="0">#REF!</definedName>
    <definedName name="encai">#REF!</definedName>
    <definedName name="encaii" localSheetId="0">#REF!</definedName>
    <definedName name="encaii">#REF!</definedName>
    <definedName name="encaiii" localSheetId="0">#REF!</definedName>
    <definedName name="encaiii">#REF!</definedName>
    <definedName name="encaiiii" localSheetId="0">#REF!</definedName>
    <definedName name="encaiiii">#REF!</definedName>
    <definedName name="eqacero" localSheetId="0">'[16]Listado Equipos a utilizar'!#REF!</definedName>
    <definedName name="eqacero">'[16]Listado Equipos a utilizar'!#REF!</definedName>
    <definedName name="EQU_12" localSheetId="0">#REF!</definedName>
    <definedName name="EQU_12">#REF!</definedName>
    <definedName name="EQU_18" localSheetId="0">#REF!</definedName>
    <definedName name="EQU_18">#REF!</definedName>
    <definedName name="EQU_25" localSheetId="0">#REF!</definedName>
    <definedName name="EQU_25">#REF!</definedName>
    <definedName name="EQU_27" localSheetId="0">#REF!</definedName>
    <definedName name="EQU_27">#REF!</definedName>
    <definedName name="EQU_36" localSheetId="0">#REF!</definedName>
    <definedName name="EQU_36">#REF!</definedName>
    <definedName name="EQU_38" localSheetId="0">#REF!</definedName>
    <definedName name="EQU_38">#REF!</definedName>
    <definedName name="EQU_49" localSheetId="0">#REF!</definedName>
    <definedName name="EQU_49">#REF!</definedName>
    <definedName name="EQU_5" localSheetId="0">#REF!</definedName>
    <definedName name="EQU_5">#REF!</definedName>
    <definedName name="EQU_53" localSheetId="0">#REF!</definedName>
    <definedName name="EQU_53">#REF!</definedName>
    <definedName name="Escalones_Granito_Fondo_Blanco____Incl._H_y_C_H" localSheetId="0">[8]Insumos!#REF!</definedName>
    <definedName name="Escalones_Granito_Fondo_Blanco____Incl._H_y_C_H">[8]Insumos!#REF!</definedName>
    <definedName name="escari" localSheetId="0">#REF!</definedName>
    <definedName name="escari">#REF!</definedName>
    <definedName name="escarii" localSheetId="0">#REF!</definedName>
    <definedName name="escarii">#REF!</definedName>
    <definedName name="escariii" localSheetId="0">#REF!</definedName>
    <definedName name="escariii">#REF!</definedName>
    <definedName name="escariiii" localSheetId="0">#REF!</definedName>
    <definedName name="escariiii">#REF!</definedName>
    <definedName name="ESCGRA23B">[13]Ana!$F$467</definedName>
    <definedName name="ESCGRA23C">[13]Ana!$F$473</definedName>
    <definedName name="ESCGRA23G">[13]Ana!$F$479</definedName>
    <definedName name="ESCGRABOTB">[13]Ana!$F$485</definedName>
    <definedName name="ESCGRABOTC">[13]Ana!$F$491</definedName>
    <definedName name="ESCMARAGLPR" localSheetId="0">'[37]analisis unitarios'!#REF!</definedName>
    <definedName name="ESCMARAGLPR">'[37]analisis unitarios'!#REF!</definedName>
    <definedName name="escobillones" localSheetId="0">'[16]Listado Equipos a utilizar'!#REF!</definedName>
    <definedName name="escobillones">'[16]Listado Equipos a utilizar'!#REF!</definedName>
    <definedName name="ESCSUPCHAB" localSheetId="0">#REF!</definedName>
    <definedName name="ESCSUPCHAB">#REF!</definedName>
    <definedName name="ESCSUPCHAC">[13]Ana!$F$509</definedName>
    <definedName name="ESCVIBB">[13]Ana!$F$515</definedName>
    <definedName name="ESCVIBC">[13]Ana!$F$521</definedName>
    <definedName name="ESCVIBG">[13]Ana!$F$527</definedName>
    <definedName name="Eslingas" localSheetId="0">#REF!</definedName>
    <definedName name="Eslingas">#REF!</definedName>
    <definedName name="Eslingas_2">#N/A</definedName>
    <definedName name="Eslingas_3">#N/A</definedName>
    <definedName name="Estopa">[17]Insumos!$B$67:$D$67</definedName>
    <definedName name="ESTRIA">[13]Ana!$F$448</definedName>
    <definedName name="ESTRUCTMET" localSheetId="0">#REF!</definedName>
    <definedName name="ESTRUCTMET">#REF!</definedName>
    <definedName name="ex320b" localSheetId="0">'[16]Listado Equipos a utilizar'!#REF!</definedName>
    <definedName name="ex320b">'[16]Listado Equipos a utilizar'!#REF!</definedName>
    <definedName name="exc.car.equipo.3m">'[15]Analisis Unitarios'!$E$545</definedName>
    <definedName name="exc.carguio.equipo.45m">'[15]Analisis Unitarios'!$E$546</definedName>
    <definedName name="exc.equipo.4.5m">'[15]Analisis Unitarios'!$E$543</definedName>
    <definedName name="exc.motoniveladora">'[15]Analisis Unitarios'!$E$511</definedName>
    <definedName name="ExC_003" localSheetId="0">#REF!</definedName>
    <definedName name="ExC_003">#REF!</definedName>
    <definedName name="ExC_004" localSheetId="0">#REF!</definedName>
    <definedName name="ExC_004">#REF!</definedName>
    <definedName name="EXC_NO_CLASIF" localSheetId="0">#REF!</definedName>
    <definedName name="EXC_NO_CLASIF">#REF!</definedName>
    <definedName name="Excavación_Tierra___AM">[17]Insumos!$B$134:$D$134</definedName>
    <definedName name="excavadora" localSheetId="0">'[16]Listado Equipos a utilizar'!#REF!</definedName>
    <definedName name="excavadora">'[16]Listado Equipos a utilizar'!#REF!</definedName>
    <definedName name="excavadora235">[18]EQUIPOS!$I$16</definedName>
    <definedName name="EXCCALMANO3" localSheetId="0">#REF!</definedName>
    <definedName name="EXCCALMANO3">#REF!</definedName>
    <definedName name="EXCCALMANO5" localSheetId="0">#REF!</definedName>
    <definedName name="EXCCALMANO5">#REF!</definedName>
    <definedName name="EXCCALMANO7" localSheetId="0">#REF!</definedName>
    <definedName name="EXCCALMANO7">#REF!</definedName>
    <definedName name="Excel_BuiltIn__FilterDatabase_2" localSheetId="0">#REF!</definedName>
    <definedName name="Excel_BuiltIn__FilterDatabase_2">#REF!</definedName>
    <definedName name="Excel_BuiltIn__FilterDatabase_3" localSheetId="0">#REF!</definedName>
    <definedName name="Excel_BuiltIn__FilterDatabase_3">#REF!</definedName>
    <definedName name="EXCHAMANO3" localSheetId="0">#REF!</definedName>
    <definedName name="EXCHAMANO3">#REF!</definedName>
    <definedName name="EXCRBLAMANO3" localSheetId="0">#REF!</definedName>
    <definedName name="EXCRBLAMANO3">#REF!</definedName>
    <definedName name="EXCRBLAMANO5" localSheetId="0">#REF!</definedName>
    <definedName name="EXCRBLAMANO5">#REF!</definedName>
    <definedName name="EXCRBLAMANO7" localSheetId="0">#REF!</definedName>
    <definedName name="EXCRBLAMANO7">#REF!</definedName>
    <definedName name="EXCRCOM3">'[23]Mano de Obra'!$D$556</definedName>
    <definedName name="EXCRCOM5" localSheetId="0">#REF!</definedName>
    <definedName name="EXCRCOM5">#REF!</definedName>
    <definedName name="EXCRCOM7" localSheetId="0">#REF!</definedName>
    <definedName name="EXCRCOM7">#REF!</definedName>
    <definedName name="EXCRDURMANO3" localSheetId="0">#REF!</definedName>
    <definedName name="EXCRDURMANO3">#REF!</definedName>
    <definedName name="EXCRDURMANO5" localSheetId="0">#REF!</definedName>
    <definedName name="EXCRDURMANO5">#REF!</definedName>
    <definedName name="EXCRDURMANO7" localSheetId="0">#REF!</definedName>
    <definedName name="EXCRDURMANO7">#REF!</definedName>
    <definedName name="EXCRTOSCAMANO3" localSheetId="0">#REF!</definedName>
    <definedName name="EXCRTOSCAMANO3">#REF!</definedName>
    <definedName name="EXCRTOSCAMANO5" localSheetId="0">#REF!</definedName>
    <definedName name="EXCRTOSCAMANO5">#REF!</definedName>
    <definedName name="EXCRTOSCAMANO7" localSheetId="0">#REF!</definedName>
    <definedName name="EXCRTOSCAMANO7">#REF!</definedName>
    <definedName name="EXCTIERRAMANO3" localSheetId="0">#REF!</definedName>
    <definedName name="EXCTIERRAMANO3">#REF!</definedName>
    <definedName name="EXCTIERRAMANO5" localSheetId="0">#REF!</definedName>
    <definedName name="EXCTIERRAMANO5">#REF!</definedName>
    <definedName name="EXCTIERRAMANO7" localSheetId="0">#REF!</definedName>
    <definedName name="EXCTIERRAMANO7">#REF!</definedName>
    <definedName name="exesi" localSheetId="0">#REF!</definedName>
    <definedName name="exesi">#REF!</definedName>
    <definedName name="exesii" localSheetId="0">#REF!</definedName>
    <definedName name="exesii">#REF!</definedName>
    <definedName name="exesiii" localSheetId="0">#REF!</definedName>
    <definedName name="exesiii">#REF!</definedName>
    <definedName name="exesiiii" localSheetId="0">#REF!</definedName>
    <definedName name="exesiiii">#REF!</definedName>
    <definedName name="FAB_10" localSheetId="0">#REF!</definedName>
    <definedName name="FAB_10">#REF!</definedName>
    <definedName name="FAB_35" localSheetId="0">#REF!</definedName>
    <definedName name="FAB_35">#REF!</definedName>
    <definedName name="fac.esp.gra" localSheetId="0">#REF!</definedName>
    <definedName name="fac.esp.gra">#REF!</definedName>
    <definedName name="Fac.optimi.asfalto">'[15]Analisis Unitarios'!$K$19</definedName>
    <definedName name="Fac.optimi.mov.tierr">'[15]Analisis Unitarios'!$K$15</definedName>
    <definedName name="Fac.optimi.obras.arte" localSheetId="0">#REF!</definedName>
    <definedName name="Fac.optimi.obras.arte">#REF!</definedName>
    <definedName name="fact" localSheetId="0">[38]Presup!#REF!</definedName>
    <definedName name="fact">[38]Presup!#REF!</definedName>
    <definedName name="FactOdeMVarias" localSheetId="0">[39]INSUMOS!#REF!</definedName>
    <definedName name="FactOdeMVarias">[39]INSUMOS!#REF!</definedName>
    <definedName name="factor" localSheetId="0">#REF!</definedName>
    <definedName name="factor">#REF!</definedName>
    <definedName name="FactorElectricidad" localSheetId="0">[39]INSUMOS!#REF!</definedName>
    <definedName name="FactorElectricidad">[39]INSUMOS!#REF!</definedName>
    <definedName name="FactorHerreria">[39]INSUMOS!$B$7</definedName>
    <definedName name="FactorOdeMElect" localSheetId="0">[39]INSUMOS!#REF!</definedName>
    <definedName name="FactorOdeMElect">[39]INSUMOS!#REF!</definedName>
    <definedName name="FactorOdeMPeonAlbCarp" localSheetId="0">[39]INSUMOS!#REF!</definedName>
    <definedName name="FactorOdeMPeonAlbCarp">[39]INSUMOS!#REF!</definedName>
    <definedName name="FactorOdeMPlomeria" localSheetId="0">[39]INSUMOS!#REF!</definedName>
    <definedName name="FactorOdeMPlomeria">[39]INSUMOS!#REF!</definedName>
    <definedName name="FactorOdeMVarias" localSheetId="0">[39]INSUMOS!#REF!</definedName>
    <definedName name="FactorOdeMVarias">[39]INSUMOS!#REF!</definedName>
    <definedName name="FactorPeonesAlbCarp" localSheetId="0">[39]INSUMOS!#REF!</definedName>
    <definedName name="FactorPeonesAlbCarp">[39]INSUMOS!#REF!</definedName>
    <definedName name="FactorPlomeria" localSheetId="0">[39]INSUMOS!#REF!</definedName>
    <definedName name="FactorPlomeria">[39]INSUMOS!#REF!</definedName>
    <definedName name="FALLEBA10" localSheetId="0">#REF!</definedName>
    <definedName name="FALLEBA10">#REF!</definedName>
    <definedName name="FALLEBA6" localSheetId="0">#REF!</definedName>
    <definedName name="FALLEBA6">#REF!</definedName>
    <definedName name="fcs" localSheetId="0">#REF!</definedName>
    <definedName name="fcs">#REF!</definedName>
    <definedName name="fct" localSheetId="0">[38]Presup!#REF!</definedName>
    <definedName name="fct">[38]Presup!#REF!</definedName>
    <definedName name="fdcementogris">'[29]Analisis Unit. '!$F$34</definedName>
    <definedName name="FE">'[40]mov. tierra'!$D$28</definedName>
    <definedName name="FEa">'[41]V.Tierras A'!$D$9</definedName>
    <definedName name="FECHA" localSheetId="0">#REF!</definedName>
    <definedName name="FECHA">#REF!</definedName>
    <definedName name="FER_353" localSheetId="0">#REF!</definedName>
    <definedName name="FER_353">#REF!</definedName>
    <definedName name="FER_354" localSheetId="0">#REF!</definedName>
    <definedName name="FER_354">#REF!</definedName>
    <definedName name="FER_355" localSheetId="0">#REF!</definedName>
    <definedName name="FER_355">#REF!</definedName>
    <definedName name="FF" localSheetId="0" hidden="1">#REF!</definedName>
    <definedName name="FF" hidden="1">#REF!</definedName>
    <definedName name="FI" localSheetId="0">#REF!</definedName>
    <definedName name="FI">#REF!</definedName>
    <definedName name="FIN" localSheetId="0">#REF!</definedName>
    <definedName name="FIN">#REF!</definedName>
    <definedName name="FINOTECHOBER">[13]Ana!$F$5355</definedName>
    <definedName name="FINOTECHOINCL">[13]Ana!$F$5361</definedName>
    <definedName name="FINOTECHOPLA">[13]Ana!$F$5367</definedName>
    <definedName name="FLUXOMETROINODORO" localSheetId="0">#REF!</definedName>
    <definedName name="FLUXOMETROINODORO">#REF!</definedName>
    <definedName name="FLUXOMETROORINAL" localSheetId="0">#REF!</definedName>
    <definedName name="FLUXOMETROORINAL">#REF!</definedName>
    <definedName name="fmo" localSheetId="0">#REF!</definedName>
    <definedName name="fmo">#REF!</definedName>
    <definedName name="fmos" localSheetId="0">#REF!</definedName>
    <definedName name="fmos">#REF!</definedName>
    <definedName name="FORMALETA" localSheetId="0">#REF!</definedName>
    <definedName name="FORMALETA">#REF!</definedName>
    <definedName name="FR" localSheetId="0">[9]A!#REF!</definedName>
    <definedName name="FR">[9]A!#REF!</definedName>
    <definedName name="FRAGUA">[13]Ana!$F$371</definedName>
    <definedName name="FREG1HG">[13]Ana!$F$3918</definedName>
    <definedName name="FREG1PVCCPVC" localSheetId="0">#REF!</definedName>
    <definedName name="FREG1PVCCPVC">#REF!</definedName>
    <definedName name="FREG2HG">[13]Ana!$F$3890</definedName>
    <definedName name="FREG2PVCCPVC" localSheetId="0">#REF!</definedName>
    <definedName name="FREG2PVCCPVC">#REF!</definedName>
    <definedName name="FREGDOBLE" localSheetId="0">#REF!</definedName>
    <definedName name="FREGDOBLE">#REF!</definedName>
    <definedName name="FREGRADERODOBLE" localSheetId="0">#REF!</definedName>
    <definedName name="FREGRADERODOBLE">#REF!</definedName>
    <definedName name="FZ" localSheetId="0">#REF!</definedName>
    <definedName name="FZ">#REF!</definedName>
    <definedName name="gabinetesandiroba">[42]INSUMOS!$F$303</definedName>
    <definedName name="GABPARCA" localSheetId="0">#REF!</definedName>
    <definedName name="GABPARCA">#REF!</definedName>
    <definedName name="GABPARCAPLY" localSheetId="0">#REF!</definedName>
    <definedName name="GABPARCAPLY">#REF!</definedName>
    <definedName name="GABPARPI" localSheetId="0">#REF!</definedName>
    <definedName name="GABPARPI">#REF!</definedName>
    <definedName name="GABPARPIPLY" localSheetId="0">#REF!</definedName>
    <definedName name="GABPARPIPLY">#REF!</definedName>
    <definedName name="GABPISCA" localSheetId="0">#REF!</definedName>
    <definedName name="GABPISCA">#REF!</definedName>
    <definedName name="GABPISCAPLY" localSheetId="0">#REF!</definedName>
    <definedName name="GABPISCAPLY">#REF!</definedName>
    <definedName name="GABPISPI" localSheetId="0">#REF!</definedName>
    <definedName name="GABPISPI">#REF!</definedName>
    <definedName name="GABPISPIPLY" localSheetId="0">#REF!</definedName>
    <definedName name="GABPISPIPLY">#REF!</definedName>
    <definedName name="GASOI" localSheetId="0">#REF!</definedName>
    <definedName name="GASOI">#REF!</definedName>
    <definedName name="GASOIL" localSheetId="0">#REF!</definedName>
    <definedName name="GASOIL">#REF!</definedName>
    <definedName name="GASOLINA">[13]Ins!$E$582</definedName>
    <definedName name="GASTOSGENERALES" localSheetId="0">#REF!</definedName>
    <definedName name="GASTOSGENERALES">#REF!</definedName>
    <definedName name="GASTOSGENERALES_2">"$#REF!.$#REF!$#REF!"</definedName>
    <definedName name="GASTOSGENERALES_3">"$#REF!.$#REF!$#REF!"</definedName>
    <definedName name="GASTOSGENERALESA" localSheetId="0">#REF!</definedName>
    <definedName name="GASTOSGENERALESA">#REF!</definedName>
    <definedName name="GASTOSGENERALESA_2">"$#REF!.$#REF!$#REF!"</definedName>
    <definedName name="GASTOSGENERALESA_3">"$#REF!.$#REF!$#REF!"</definedName>
    <definedName name="gavi" localSheetId="0">#REF!</definedName>
    <definedName name="gavi">#REF!</definedName>
    <definedName name="gavii" localSheetId="0">#REF!</definedName>
    <definedName name="gavii">#REF!</definedName>
    <definedName name="gaviii" localSheetId="0">#REF!</definedName>
    <definedName name="gaviii">#REF!</definedName>
    <definedName name="gaviiii" localSheetId="0">#REF!</definedName>
    <definedName name="gaviiii">#REF!</definedName>
    <definedName name="Gaviones">[18]MATERIALES!$G$32</definedName>
    <definedName name="GFGFF" localSheetId="0" hidden="1">#REF!</definedName>
    <definedName name="GFGFF" hidden="1">#REF!</definedName>
    <definedName name="GFSG" localSheetId="0" hidden="1">#REF!</definedName>
    <definedName name="GFSG" hidden="1">#REF!</definedName>
    <definedName name="glagua">'[29]Analisis Unit. '!$F$43</definedName>
    <definedName name="glpintura">'[29]Analisis Unit. '!$F$49</definedName>
    <definedName name="GOTEROCOL">[13]Ana!$F$453</definedName>
    <definedName name="GOTERORAN">[13]Ana!$F$458</definedName>
    <definedName name="GRAA_LAV_CLASIF">'[22]MATERIALES LISTADO'!$D$10</definedName>
    <definedName name="GRADER12G">[18]EQUIPOS!$I$11</definedName>
    <definedName name="graderm" localSheetId="0">'[16]Listado Equipos a utilizar'!#REF!</definedName>
    <definedName name="graderm">'[16]Listado Equipos a utilizar'!#REF!</definedName>
    <definedName name="GRAVA" localSheetId="0">#REF!</definedName>
    <definedName name="GRAVA">#REF!</definedName>
    <definedName name="Grava_de_1_2__3_4__Clasificada" localSheetId="0">[8]Insumos!#REF!</definedName>
    <definedName name="Grava_de_1_2__3_4__Clasificada">[8]Insumos!#REF!</definedName>
    <definedName name="GRAVAL" localSheetId="0">#REF!</definedName>
    <definedName name="GRAVAL">#REF!</definedName>
    <definedName name="Gravilla_1_2__3_16__Clasificada" localSheetId="0">[8]Insumos!#REF!</definedName>
    <definedName name="Gravilla_1_2__3_16__Clasificada">[8]Insumos!#REF!</definedName>
    <definedName name="Gravilla_de_3_4__3_8__Clasificada" localSheetId="0">[8]Insumos!#REF!</definedName>
    <definedName name="Gravilla_de_3_4__3_8__Clasificada">[8]Insumos!#REF!</definedName>
    <definedName name="Grúa_Manitowoc_2900" localSheetId="0">#REF!</definedName>
    <definedName name="Grúa_Manitowoc_2900">#REF!</definedName>
    <definedName name="Grúa_Manitowoc_2900_2">#N/A</definedName>
    <definedName name="Grúa_Manitowoc_2900_3">#N/A</definedName>
    <definedName name="h">[43]Analisis!$J$2</definedName>
    <definedName name="HAANT4015124238">[13]Ana!$F$542</definedName>
    <definedName name="HAANT4015180238">[13]Ana!$F$546</definedName>
    <definedName name="HAANT4015210238">[13]Ana!$F$550</definedName>
    <definedName name="HAANT4015240238" localSheetId="0">#REF!</definedName>
    <definedName name="HAANT4015240238">#REF!</definedName>
    <definedName name="HACOL20201244041238A20LIG">[13]Ana!$F$579</definedName>
    <definedName name="HACOL20201244041238A20MANO">[13]Ana!$F$583</definedName>
    <definedName name="HACOL20201244043814A20LIG">[13]Ana!$F$570</definedName>
    <definedName name="HACOL20201244043814A20MANO">[13]Ana!$F$574</definedName>
    <definedName name="HACOL2020180404122538A20">[13]Ana!$F$705</definedName>
    <definedName name="HACOL20201804041238A20">[13]Ana!$F$700</definedName>
    <definedName name="HACOL2020180604122538A20">[13]Ana!$F$715</definedName>
    <definedName name="HACOL20201806041238A20">[13]Ana!$F$710</definedName>
    <definedName name="HACOL20301244041238A20LIG">[13]Ana!$F$596</definedName>
    <definedName name="HACOL20301244041238A20MANO">[13]Ana!$F$600</definedName>
    <definedName name="HACOL2030180604122538A20">[13]Ana!$F$733</definedName>
    <definedName name="HACOL20301806041238A20">[13]Ana!$F$728</definedName>
    <definedName name="HACOL2040CISTCONTRA" localSheetId="0">#REF!</definedName>
    <definedName name="HACOL2040CISTCONTRA">#REF!</definedName>
    <definedName name="HACOL2040PORTCISTCONTRA" localSheetId="0">#REF!</definedName>
    <definedName name="HACOL2040PORTCISTCONTRA">#REF!</definedName>
    <definedName name="HACOL30301244081238A20LIG">[13]Ana!$F$613</definedName>
    <definedName name="HACOL30301244081238A20MANO">[13]Ana!$F$617</definedName>
    <definedName name="HACOL3030180408122538A30">[13]Ana!$F$766</definedName>
    <definedName name="HACOL3030180408122538A30PORT">[13]Ana!$F$771</definedName>
    <definedName name="HACOL30301804081238A30">[13]Ana!$F$756</definedName>
    <definedName name="HACOL30301804081238A30PORT">[13]Ana!$F$761</definedName>
    <definedName name="HACOL3030180608122538A30">[13]Ana!$F$788</definedName>
    <definedName name="HACOL3030180608122538A30PORT">[13]Ana!$F$793</definedName>
    <definedName name="HACOL30301806081238A30">[13]Ana!$F$777</definedName>
    <definedName name="HACOL30301806081238A30PORT">[13]Ana!$F$782</definedName>
    <definedName name="HACOL30302104043438A30">[13]Ana!$F$949</definedName>
    <definedName name="HACOL30302104043438A30PORT">[13]Ana!$F$954</definedName>
    <definedName name="HACOL30302106043438A30">[13]Ana!$F$960</definedName>
    <definedName name="HACOL30302106043438A30PORT">[13]Ana!$F$965</definedName>
    <definedName name="HACOL30302404043438A30">[13]Ana!$F$1121</definedName>
    <definedName name="HACOL30302404043438A30PORT">[13]Ana!$F$1126</definedName>
    <definedName name="HACOL30302406043438A30">[13]Ana!$F$1132</definedName>
    <definedName name="HACOL30302406043438A30PORT">[13]Ana!$F$1137</definedName>
    <definedName name="HACOL30401244043438A30LIG">[13]Ana!$F$630</definedName>
    <definedName name="HACOL30401244043438A30MANO">[13]Ana!$F$634</definedName>
    <definedName name="HACOL30401804043438A30">[13]Ana!$F$806</definedName>
    <definedName name="HACOL30401804043438A30PORT">[13]Ana!$F$811</definedName>
    <definedName name="HACOL30401806043438A30">[13]Ana!$F$817</definedName>
    <definedName name="HACOL30401806043438A30PORT">[13]Ana!$F$822</definedName>
    <definedName name="HACOL30402104043438A30">[13]Ana!$F$978</definedName>
    <definedName name="HACOL30402104043438A30PORT">[13]Ana!$F$983</definedName>
    <definedName name="HACOL30402106043438A30">[13]Ana!$F$989</definedName>
    <definedName name="HACOL30402106043438A30PORT">[13]Ana!$F$994</definedName>
    <definedName name="HACOL30402404043438A30">[13]Ana!$F$1150</definedName>
    <definedName name="HACOL30402404043438A30PORT">[13]Ana!$F$1155</definedName>
    <definedName name="HACOL30402406043438A30">[13]Ana!$F$1161</definedName>
    <definedName name="HACOL30402406043438A30PORT">[13]Ana!$F$1166</definedName>
    <definedName name="HACOL3040ENTRADAESTECONTRA" localSheetId="0">#REF!</definedName>
    <definedName name="HACOL3040ENTRADAESTECONTRA">#REF!</definedName>
    <definedName name="HACOL40401244041243438A20LIG">[13]Ana!$F$648</definedName>
    <definedName name="HACOL40401244041243438A20MANO">[13]Ana!$F$652</definedName>
    <definedName name="HACOL4040180404124342538A20">[13]Ana!$F$847</definedName>
    <definedName name="HACOL4040180404124342538A20PORT">[13]Ana!$F$852</definedName>
    <definedName name="HACOL40401804041243438A20">[13]Ana!$F$836</definedName>
    <definedName name="HACOL40401804041243438A20PORT">[13]Ana!$F$841</definedName>
    <definedName name="HACOL4040180604124342538A30">[13]Ana!$F$871</definedName>
    <definedName name="HACOL4040180604124342538A30PORT">[13]Ana!$F$876</definedName>
    <definedName name="HACOL40401806041243438A30">[13]Ana!$F$859</definedName>
    <definedName name="HACOL40401806041243438A30PORT">[13]Ana!$F$864</definedName>
    <definedName name="HACOL4040210404122543438A20">[13]Ana!$F$1019</definedName>
    <definedName name="HACOL4040210404122543438A20PORT">[13]Ana!$F$1024</definedName>
    <definedName name="HACOL40402104041243438A20">[13]Ana!$F$1008</definedName>
    <definedName name="HACOL40402104041243438A20PORT">[13]Ana!$F$1013</definedName>
    <definedName name="HACOL4040210604122543438A30">[13]Ana!$F$1043</definedName>
    <definedName name="HACOL4040210604122543438A30PORT">[13]Ana!$F$1048</definedName>
    <definedName name="HACOL40402106041243438A30">[13]Ana!$F$1031</definedName>
    <definedName name="HACOL40402106041243438A30PORT">[13]Ana!$F$1036</definedName>
    <definedName name="HACOL4040240404122543438A20">[13]Ana!$F$1191</definedName>
    <definedName name="HACOL4040240404122543438A20PORT">[13]Ana!$F$1196</definedName>
    <definedName name="HACOL40402404041243438A20">[13]Ana!$F$1180</definedName>
    <definedName name="HACOL40402404041243438A20PORT">[13]Ana!$F$1185</definedName>
    <definedName name="HACOL4040240604122543438A30">[13]Ana!$F$1215</definedName>
    <definedName name="HACOL4040240604122543438A30PORT">[13]Ana!$F$1220</definedName>
    <definedName name="HACOL40402406041243438A30">[13]Ana!$F$1203</definedName>
    <definedName name="HACOL40402406041243438A30PORT">[13]Ana!$F$1208</definedName>
    <definedName name="HACOL5050124404344138A20LIG">[13]Ana!$F$666</definedName>
    <definedName name="HACOL5050124404344138A20MANO">[13]Ana!$F$670</definedName>
    <definedName name="HACOL5050180404344138A20">[13]Ana!$F$890</definedName>
    <definedName name="HACOL5050180404344138A20PORT">[13]Ana!$F$895</definedName>
    <definedName name="HACOL5050180604344138A20">[13]Ana!$F$902</definedName>
    <definedName name="HACOL5050180604344138A20PORT">[13]Ana!$F$907</definedName>
    <definedName name="HACOL5050210404344138A20">[13]Ana!$F$1062</definedName>
    <definedName name="HACOL5050210404344138A20PORT">[13]Ana!$F$1067</definedName>
    <definedName name="HACOL5050210604344138A20">[13]Ana!$F$1074</definedName>
    <definedName name="HACOL5050210604344138A20PORT">[13]Ana!$F$1079</definedName>
    <definedName name="HACOL5050240404344138A20">[13]Ana!$F$1234</definedName>
    <definedName name="HACOL5050240404344138A20PORT">[13]Ana!$F$1239</definedName>
    <definedName name="HACOL5050240604344138A20">[13]Ana!$F$1246</definedName>
    <definedName name="HACOL5050240604344138A20PORT">[13]Ana!$F$1251</definedName>
    <definedName name="HACOL60601244012138A20LIG">[13]Ana!$F$683</definedName>
    <definedName name="HACOL60601244012138A20MANO">[13]Ana!$F$687</definedName>
    <definedName name="HACOL60601804012138A20">[13]Ana!$F$920</definedName>
    <definedName name="HACOL60601804012138A30PORT">[13]Ana!$F$925</definedName>
    <definedName name="HACOL60601806012138A30">[13]Ana!$F$931</definedName>
    <definedName name="HACOL60601806012138A30PORT">[13]Ana!$F$936</definedName>
    <definedName name="HACOL60602104012138A20">[13]Ana!$F$1092</definedName>
    <definedName name="HACOL60602104012138A30PORT">[13]Ana!$F$1097</definedName>
    <definedName name="HACOL60602106012138A30">[13]Ana!$F$1103</definedName>
    <definedName name="HACOL60602106012138A30PORT">[13]Ana!$F$1108</definedName>
    <definedName name="HACOL60602404012138A20">[13]Ana!$F$1264</definedName>
    <definedName name="HACOL60602404012138A20PORT">[13]Ana!$F$1269</definedName>
    <definedName name="HACOL60602406012138A20">[13]Ana!$F$1275</definedName>
    <definedName name="HACOL60602406012138A20PORT">[13]Ana!$F$1280</definedName>
    <definedName name="HACOLA15201244043814A20LIG">[13]Ana!$F$1295</definedName>
    <definedName name="HACOLA15201244043814A20MANO">[13]Ana!$F$1307</definedName>
    <definedName name="HACOLA15201244043838A20LIG" localSheetId="0">#REF!</definedName>
    <definedName name="HACOLA15201244043838A20LIG">#REF!</definedName>
    <definedName name="HACOLA15201244043838A20MANO" localSheetId="0">#REF!</definedName>
    <definedName name="HACOLA15201244043838A20MANO">#REF!</definedName>
    <definedName name="HACOLA20201244043814A20LIG">[13]Ana!$F$1343</definedName>
    <definedName name="HACOLA20201244043814A20MANO">[13]Ana!$F$1355</definedName>
    <definedName name="HADIN10201244023821214A20LIG">[13]Ana!$F$1371</definedName>
    <definedName name="HADIN10201244023821214A20MANO">[13]Ana!$F$1384</definedName>
    <definedName name="HADIN10201804023821214A20">[13]Ana!$F$1473</definedName>
    <definedName name="HADIN15201244023831214A20LIG">[13]Ana!$F$1397</definedName>
    <definedName name="HADIN15201244023831214A20MANO">[13]Ana!$F$1410</definedName>
    <definedName name="HADIN15201244023831238A20LIG" localSheetId="0">#REF!</definedName>
    <definedName name="HADIN15201244023831238A20LIG">#REF!</definedName>
    <definedName name="HADIN15201244023831238A20MANO" localSheetId="0">#REF!</definedName>
    <definedName name="HADIN15201244023831238A20MANO">#REF!</definedName>
    <definedName name="HADIN15201804023831214A20">[13]Ana!$F$1486</definedName>
    <definedName name="HADIN20201244023831238A20LIG">[13]Ana!$F$1448</definedName>
    <definedName name="HADIN20201244023831238A20MANO">[13]Ana!$F$1460</definedName>
    <definedName name="HADIN20201804023831238A20">[13]Ana!$F$1498</definedName>
    <definedName name="hai" localSheetId="0">#REF!</definedName>
    <definedName name="hai">#REF!</definedName>
    <definedName name="haii" localSheetId="0">#REF!</definedName>
    <definedName name="haii">#REF!</definedName>
    <definedName name="haiii" localSheetId="0">#REF!</definedName>
    <definedName name="haiii">#REF!</definedName>
    <definedName name="haiiii" localSheetId="0">#REF!</definedName>
    <definedName name="haiiii">#REF!</definedName>
    <definedName name="HALOS10124403825A25LIGW">[13]Ana!$F$1517</definedName>
    <definedName name="HALOS101244038A25LIGW">[13]Ana!$F$1513</definedName>
    <definedName name="HALOS10124603825A25LIGW">[13]Ana!$F$1527</definedName>
    <definedName name="HALOS101246038A25LIGW">[13]Ana!$F$1522</definedName>
    <definedName name="HALOS10180403825A25">[13]Ana!$F$1569</definedName>
    <definedName name="HALOS101804038A25">[13]Ana!$F$1565</definedName>
    <definedName name="HALOS10180603825A25">[13]Ana!$F$1579</definedName>
    <definedName name="HALOS101806038A25">[13]Ana!$F$1574</definedName>
    <definedName name="HALOS12124403825A25LIGW">[13]Ana!$F$1543</definedName>
    <definedName name="HALOS121244038A25LIGW">[13]Ana!$F$1539</definedName>
    <definedName name="HALOS12124603825A25LIGW">[13]Ana!$F$1553</definedName>
    <definedName name="HALOS121246038A25LIGW">[13]Ana!$F$1548</definedName>
    <definedName name="HALOS12180403825A25">[13]Ana!$F$1595</definedName>
    <definedName name="HALOS121804038A25">[13]Ana!$F$1591</definedName>
    <definedName name="HALOS12180603825A25">[13]Ana!$F$1605</definedName>
    <definedName name="HALOS121806038A25">[13]Ana!$F$1600</definedName>
    <definedName name="HALOSAQUIEBRASOLCONTRA" localSheetId="0">#REF!</definedName>
    <definedName name="HALOSAQUIEBRASOLCONTRA">#REF!</definedName>
    <definedName name="HALSUPCISCONTRA" localSheetId="0">#REF!</definedName>
    <definedName name="HALSUPCISCONTRA">#REF!</definedName>
    <definedName name="HAMRAMPACONTRA" localSheetId="0">#REF!</definedName>
    <definedName name="HAMRAMPACONTRA">#REF!</definedName>
    <definedName name="HAMUR08210MALLAD2.31001CAR" localSheetId="0">#REF!</definedName>
    <definedName name="HAMUR08210MALLAD2.31001CAR">#REF!</definedName>
    <definedName name="HAMUR15180403825A20X202CAR">[13]Ana!$F$1625</definedName>
    <definedName name="HAMUR151804038A20X202CAR">[13]Ana!$F$1621</definedName>
    <definedName name="HAMUR15180603825A20X202CAR">[13]Ana!$F$1635</definedName>
    <definedName name="HAMUR151806038A20X202CAR">[13]Ana!$F$1630</definedName>
    <definedName name="HAMUR15210403825A20X202CAR">[13]Ana!$F$1652</definedName>
    <definedName name="HAMUR152104038A20X202CAR">[13]Ana!$F$1648</definedName>
    <definedName name="HAMUR15210603825A20X202CAR">[13]Ana!$F$1662</definedName>
    <definedName name="HAMUR152106038A20X202CAR">[13]Ana!$F$1657</definedName>
    <definedName name="HAMUR15240403825A20X202CAR">[13]Ana!$F$1679</definedName>
    <definedName name="HAMUR152404038A20X202CAR">[13]Ana!$F$1675</definedName>
    <definedName name="HAMUR15240603825A20X202CAR">[13]Ana!$F$1689</definedName>
    <definedName name="HAMUR152406038A20X202CAR">[13]Ana!$F$1684</definedName>
    <definedName name="HAMUR20180403825A20X202CAR">[13]Ana!$F$1706</definedName>
    <definedName name="HAMUR201804038A20X202CAR">[13]Ana!$F$1702</definedName>
    <definedName name="HAMUR20180603825A20X202CAR">[13]Ana!$F$1716</definedName>
    <definedName name="HAMUR201806038A20X202CAR">[13]Ana!$F$1711</definedName>
    <definedName name="HAMUR20210401225A10X102CAR">[13]Ana!$F$1760</definedName>
    <definedName name="HAMUR20210401225A20X202CAR">[13]Ana!$F$1787</definedName>
    <definedName name="HAMUR202104012A10X102CAR">[13]Ana!$F$1756</definedName>
    <definedName name="HAMUR202104012A20X202CAR">[13]Ana!$F$1783</definedName>
    <definedName name="HAMUR20210403825A20X202CAR">[13]Ana!$F$1733</definedName>
    <definedName name="HAMUR202104038A20X202CAR">[13]Ana!$F$1729</definedName>
    <definedName name="HAMUR20210601225A10X102CAR">[13]Ana!$F$1770</definedName>
    <definedName name="HAMUR20210601225A20X202CAR">[13]Ana!$F$1797</definedName>
    <definedName name="HAMUR202106012A10X102CAR">[13]Ana!$F$1765</definedName>
    <definedName name="HAMUR202106012A20X202CAR">[13]Ana!$F$1792</definedName>
    <definedName name="HAMUR20210603825A20X202CAR">[13]Ana!$F$1743</definedName>
    <definedName name="HAMUR202106038A20X202CAR">[13]Ana!$F$1738</definedName>
    <definedName name="HAMUR20240401225A10X102CAR">[13]Ana!$F$1814</definedName>
    <definedName name="HAMUR20240401225A20X202CAR">[13]Ana!$F$1841</definedName>
    <definedName name="HAMUR202404012A10X102CAR">[13]Ana!$F$1810</definedName>
    <definedName name="HAMUR202404012A20X202CAR">[13]Ana!$F$1837</definedName>
    <definedName name="HAMUR20240601225A10X102CAR">[13]Ana!$F$1824</definedName>
    <definedName name="HAMUR20240601225A20X202CAR">[13]Ana!$F$1851</definedName>
    <definedName name="HAMUR202406012A10X102CAR">[13]Ana!$F$1819</definedName>
    <definedName name="HAMUR202406012A20X202CAR">[13]Ana!$F$1846</definedName>
    <definedName name="HAPEDCONTRA" localSheetId="0">#REF!</definedName>
    <definedName name="HAPEDCONTRA">#REF!</definedName>
    <definedName name="HAPISO38A20AD124ESP10">[13]Ana!$F$4643</definedName>
    <definedName name="HAPISO38A20AD124ESP12">[13]Ana!$F$4652</definedName>
    <definedName name="HAPISO38A20AD124ESP15">[13]Ana!$F$4661</definedName>
    <definedName name="HAPISO38A20AD124ESP20">[13]Ana!$F$4670</definedName>
    <definedName name="HAPISO38A20AD140ESP10">[13]Ana!$F$4679</definedName>
    <definedName name="HAPISO38A20AD140ESP12">[13]Ana!$F$4688</definedName>
    <definedName name="HAPISO38A20AD140ESP15">[13]Ana!$F$4697</definedName>
    <definedName name="HAPISO38A20AD140ESP20">[13]Ana!$F$4706</definedName>
    <definedName name="HAPISO38A20AD180ESP10">[13]Ana!$F$4715</definedName>
    <definedName name="HAPISO38A20AD180ESP12">[13]Ana!$F$4724</definedName>
    <definedName name="HAPISO38A20AD180ESP15">[13]Ana!$F$4733</definedName>
    <definedName name="HAPISO38A20AD180ESP20">[13]Ana!$F$4742</definedName>
    <definedName name="HAPISO38A20AD210ESP10">[13]Ana!$F$4751</definedName>
    <definedName name="HAPISO38A20AD210ESP12">[13]Ana!$F$4760</definedName>
    <definedName name="HAPISO38A20AD210ESP15">[13]Ana!$F$4769</definedName>
    <definedName name="HAPISO38A20AD210ESP20">[13]Ana!$F$4778</definedName>
    <definedName name="HARAMPA12124401225A2038A20LIGWIN">[13]Ana!$F$1871</definedName>
    <definedName name="HARAMPA12124401225A2038A20MANO">[13]Ana!$F$1890</definedName>
    <definedName name="HARAMPA121244012A2038A20LIGWIN">[13]Ana!$F$1866</definedName>
    <definedName name="HARAMPA121244012A2038A20MANO">[13]Ana!$F$1885</definedName>
    <definedName name="HARAMPA12124601225A2038A20LIGWIN">[13]Ana!$F$1881</definedName>
    <definedName name="HARAMPA12124601225A2038A20MANO">[13]Ana!$F$1901</definedName>
    <definedName name="HARAMPA121246012A2038A20LIGWIN">[13]Ana!$F$1876</definedName>
    <definedName name="HARAMPA121246012A2038A20MANO">[13]Ana!$F$1896</definedName>
    <definedName name="HARAMPA12180401225A2038A20">[13]Ana!$F$1918</definedName>
    <definedName name="HARAMPA121804012A2038A20">[13]Ana!$F$1913</definedName>
    <definedName name="HARAMPA12180601225A2038A20">[13]Ana!$F$1928</definedName>
    <definedName name="HARAMPA121806012A2038A20">[13]Ana!$F$1923</definedName>
    <definedName name="HARAMPA12210401225A2038A20">[13]Ana!$F$1945</definedName>
    <definedName name="HARAMPA122104012A2038A20">[13]Ana!$F$1940</definedName>
    <definedName name="HARAMPA12210601225A2038A20">[13]Ana!$F$1955</definedName>
    <definedName name="HARAMPA122106012A2038A20">[13]Ana!$F$1950</definedName>
    <definedName name="HARAMPA12240401225A2038A20">[13]Ana!$F$1972</definedName>
    <definedName name="HARAMPA122404012A2038A20">[13]Ana!$F$1967</definedName>
    <definedName name="HARAMPA12240601225A2038A20">[13]Ana!$F$1982</definedName>
    <definedName name="HARAMPA122406012A2038A20">[13]Ana!$F$1977</definedName>
    <definedName name="HARAMPAESCCONTRA" localSheetId="0">#REF!</definedName>
    <definedName name="HARAMPAESCCONTRA">#REF!</definedName>
    <definedName name="HARAMPAVEHCONTRA" localSheetId="0">#REF!</definedName>
    <definedName name="HARAMPAVEHCONTRA">#REF!</definedName>
    <definedName name="HAVA15201244043814A20LIG">[13]Ana!$F$2494</definedName>
    <definedName name="HAVA15201244043814A20MANO">[13]Ana!$F$2506</definedName>
    <definedName name="HAVA20201244043838A20LIG">[13]Ana!$F$2517</definedName>
    <definedName name="HAVA20201244043838A20MANO">[13]Ana!$F$2528</definedName>
    <definedName name="HAVABARANDACONTRA" localSheetId="0">#REF!</definedName>
    <definedName name="HAVABARANDACONTRA">#REF!</definedName>
    <definedName name="HAVACORONACISTCONTRA" localSheetId="0">#REF!</definedName>
    <definedName name="HAVACORONACISTCONTRA">#REF!</definedName>
    <definedName name="HAVIGA20401244033423838A20LIGWIN">[13]Ana!$F$1998</definedName>
    <definedName name="HAVIGA20401246033423838A20LIGWIN">[13]Ana!$F$2004</definedName>
    <definedName name="HAVIGA20401804033423838A20">[13]Ana!$F$2081</definedName>
    <definedName name="HAVIGA20401804033423838A20POR">[13]Ana!$F$2086</definedName>
    <definedName name="HAVIGA20401806033423838A20">[13]Ana!$F$2092</definedName>
    <definedName name="HAVIGA20401806033423838A20POR">[13]Ana!$F$2098</definedName>
    <definedName name="HAVIGA20402104033423838A20">[13]Ana!$F$2218</definedName>
    <definedName name="HAVIGA20402104033423838A20POR">[13]Ana!$F$2223</definedName>
    <definedName name="HAVIGA20402106033423838A20">[13]Ana!$F$2229</definedName>
    <definedName name="HAVIGA20402106033423838A20POR">[13]Ana!$F$2235</definedName>
    <definedName name="HAVIGA20402404033423838A20">[13]Ana!$F$2355</definedName>
    <definedName name="HAVIGA20402404033423838A20POR">[13]Ana!$F$2360</definedName>
    <definedName name="HAVIGA20402406033423838A20">[13]Ana!$F$2366</definedName>
    <definedName name="HAVIGA20402406033423838A20POR">[13]Ana!$F$2372</definedName>
    <definedName name="HAVIGA25501244043423838A25LIGWIN">[13]Ana!$F$2017</definedName>
    <definedName name="HAVIGA25501246043423838A25LIGWIN">[13]Ana!$F$2023</definedName>
    <definedName name="HAVIGA25501804043423838A25">[13]Ana!$F$2111</definedName>
    <definedName name="HAVIGA25501804043423838A25POR">[13]Ana!$F$2116</definedName>
    <definedName name="HAVIGA25501806043423838A25">[13]Ana!$F$2122</definedName>
    <definedName name="HAVIGA25501806043423838A25POR">[13]Ana!$F$2128</definedName>
    <definedName name="HAVIGA25502104043423838A25">[13]Ana!$F$2248</definedName>
    <definedName name="HAVIGA25502104043423838A25POR">[13]Ana!$F$2253</definedName>
    <definedName name="HAVIGA25502106043423838A25">[13]Ana!$F$2259</definedName>
    <definedName name="HAVIGA25502106043423838A25POR">[13]Ana!$F$2265</definedName>
    <definedName name="HAVIGA25502404043423838A25">[13]Ana!$F$2385</definedName>
    <definedName name="HAVIGA25502404043423838A25POR">[13]Ana!$F$2390</definedName>
    <definedName name="HAVIGA25502406043423838A25">[13]Ana!$F$2396</definedName>
    <definedName name="HAVIGA25502406043423838A25POR">[13]Ana!$F$2402</definedName>
    <definedName name="HAVIGA3060124404123838A25LIGWIN">[13]Ana!$F$2036</definedName>
    <definedName name="HAVIGA3060124604123838A25LIGWIN">[13]Ana!$F$2042</definedName>
    <definedName name="HAVIGA3060180404123838A25">[13]Ana!$F$2141</definedName>
    <definedName name="HAVIGA3060180404123838A25POR">[13]Ana!$F$2146</definedName>
    <definedName name="HAVIGA3060180604123838A25">[13]Ana!$F$2152</definedName>
    <definedName name="HAVIGA3060180604123838A25POR">[13]Ana!$F$2158</definedName>
    <definedName name="HAVIGA3060210404123838A25">[13]Ana!$F$2278</definedName>
    <definedName name="HAVIGA3060210404123838A25POR">[13]Ana!$F$2283</definedName>
    <definedName name="HAVIGA3060210604123838A25">[13]Ana!$F$2289</definedName>
    <definedName name="HAVIGA3060210604123838A25POR">[13]Ana!$F$2295</definedName>
    <definedName name="HAVIGA3060240404123838A25">[13]Ana!$F$2415</definedName>
    <definedName name="HAVIGA3060240404123838A25POR">[13]Ana!$F$2420</definedName>
    <definedName name="HAVIGA3060240604123838A25">[13]Ana!$F$2426</definedName>
    <definedName name="HAVIGA3060240604123838A25POR">[13]Ana!$F$2432</definedName>
    <definedName name="HAVIGA408012440512122538A25LIGWIN">[13]Ana!$F$2061</definedName>
    <definedName name="HAVIGA4080124405121238A25LIGWIN">[13]Ana!$F$2056</definedName>
    <definedName name="HAVIGA4080124605121238A25LIGWIN">[13]Ana!$F$2068</definedName>
    <definedName name="HAVIGA4080180405121238A25">[13]Ana!$F$2172</definedName>
    <definedName name="HAVIGA4080180405121238A25POR">[13]Ana!$F$2177</definedName>
    <definedName name="HAVIGA408018060512122538A25">[13]Ana!$F$2198</definedName>
    <definedName name="HAVIGA408018060512122538A25POR">[13]Ana!$F$2205</definedName>
    <definedName name="HAVIGA4080180605121238A25">[13]Ana!$F$2184</definedName>
    <definedName name="HAVIGA4080180605121238A25POR">[13]Ana!$F$2191</definedName>
    <definedName name="HAVIGA4080210405121238A25">[13]Ana!$F$2309</definedName>
    <definedName name="HAVIGA4080210405121238A25por">[13]Ana!$F$2314</definedName>
    <definedName name="HAVIGA408021060512122538A25">[13]Ana!$F$2335</definedName>
    <definedName name="HAVIGA408021060512122538A25POR">[13]Ana!$F$2342</definedName>
    <definedName name="HAVIGA4080210605121238A25">[13]Ana!$F$2321</definedName>
    <definedName name="HAVIGA4080210605121238A25POR">[13]Ana!$F$2328</definedName>
    <definedName name="HAVIGA4080240405121238A25">[13]Ana!$F$2446</definedName>
    <definedName name="HAVIGA4080240405121238A25POR">[13]Ana!$F$2451</definedName>
    <definedName name="HAVIGA408024060512122538A25">[13]Ana!$F$2472</definedName>
    <definedName name="HAVIGA408024060512122538A25PORT">[13]Ana!$F$2479</definedName>
    <definedName name="HAVIGA4080240605121238A25">[13]Ana!$F$2458</definedName>
    <definedName name="HAVIGA4080240605121238A25POR">[13]Ana!$F$2465</definedName>
    <definedName name="HAVPORTCISTCONTRA" localSheetId="0">#REF!</definedName>
    <definedName name="HAVPORTCISTCONTRA">#REF!</definedName>
    <definedName name="HAVRIOSTPONDCONTRA" localSheetId="0">#REF!</definedName>
    <definedName name="HAVRIOSTPONDCONTRA">#REF!</definedName>
    <definedName name="HAVUE4010124402383825A20LIGWIN">[13]Ana!$F$2547</definedName>
    <definedName name="HAVUE40101244023838A20LIGWIN">[13]Ana!$F$2543</definedName>
    <definedName name="HAVUE4010124602383825A20LIGWIN">[13]Ana!$F$2557</definedName>
    <definedName name="HAVUE40101246023838A20LIGWIN">[13]Ana!$F$2552</definedName>
    <definedName name="HAVUE4010180402383825A20">[13]Ana!$F$2599</definedName>
    <definedName name="HAVUE40101804023838A20">[13]Ana!$F$2595</definedName>
    <definedName name="HAVUE40101806023838A20">[13]Ana!$F$2604</definedName>
    <definedName name="HAVUE4012124402383825A20LIGWIN">[13]Ana!$F$2573</definedName>
    <definedName name="HAVUE40121244023838A20LIGWIN">[13]Ana!$F$2569</definedName>
    <definedName name="HAVUE4012124602383825A20LIGWIN">[13]Ana!$F$2583</definedName>
    <definedName name="HAVUE40121246023838A20LIGWIN">[13]Ana!$F$2578</definedName>
    <definedName name="HAVUE4012180402383825A20">[13]Ana!$F$2625</definedName>
    <definedName name="HAVUE40121804023838A20">[13]Ana!$F$2621</definedName>
    <definedName name="HAVUE4012180602383825A20">[13]Ana!$F$2635</definedName>
    <definedName name="HAVUE40121806023838A20">[13]Ana!$F$2630</definedName>
    <definedName name="HAVUELO10CONTRA" localSheetId="0">#REF!</definedName>
    <definedName name="HAVUELO10CONTRA">#REF!</definedName>
    <definedName name="HAZCH301354081225C634ADLIG">[13]Ana!$F$2652</definedName>
    <definedName name="HAZCH3013540812C634ADLIG">[13]Ana!$F$2645</definedName>
    <definedName name="HAZCH301356081225C634ADLIG">[13]Ana!$F$2666</definedName>
    <definedName name="HAZCH3013560812C634ADLIG">[13]Ana!$F$2659</definedName>
    <definedName name="HAZCH301404081225C634AD">[13]Ana!$F$2708</definedName>
    <definedName name="HAZCH3014040812C634AD">[13]Ana!$F$2701</definedName>
    <definedName name="HAZCH301406081225C634AD">[13]Ana!$F$2722</definedName>
    <definedName name="HAZCH3014060812C634AD">[13]Ana!$F$2715</definedName>
    <definedName name="HAZCH301804081225C634AD">[13]Ana!$F$2764</definedName>
    <definedName name="HAZCH3018040812C634AD">[13]Ana!$F$2757</definedName>
    <definedName name="HAZCH301806081225C634AD">[13]Ana!$F$2778</definedName>
    <definedName name="HAZCH3018060812C634AD">[13]Ana!$F$2771</definedName>
    <definedName name="HAZCH302104081225C634AD">[13]Ana!$F$2820</definedName>
    <definedName name="HAZCH3021040812C634AD">[13]Ana!$F$2813</definedName>
    <definedName name="HAZCH302106081225C634AD">[13]Ana!$F$2834</definedName>
    <definedName name="HAZCH3021060812C634AD">[13]Ana!$F$2827</definedName>
    <definedName name="HAZCH302404081225C634AD">[13]Ana!$F$2876</definedName>
    <definedName name="HAZCH3024040812C634AD">[13]Ana!$F$2869</definedName>
    <definedName name="HAZCH302406081225C634AD">[13]Ana!$F$2890</definedName>
    <definedName name="HAZCH3024060812C634AD">[13]Ana!$F$2883</definedName>
    <definedName name="HAZCH35180401225A15ADC18342CAM">[13]Ana!$F$2935</definedName>
    <definedName name="HAZCH351804012A15ADC18342CAM">[13]Ana!$F$2928</definedName>
    <definedName name="HAZCH35180601225A15ADC18342CAM">[13]Ana!$F$2949</definedName>
    <definedName name="HAZCH351806012A15ADC18342CAM">[13]Ana!$F$2942</definedName>
    <definedName name="HAZCH35210401225A15ADC18342CAM">[13]Ana!$F$2963</definedName>
    <definedName name="HAZCH352104012A15ADC18342CAM">[13]Ana!$F$2956</definedName>
    <definedName name="HAZCH35210601225A15ADC18342CAM">[13]Ana!$F$2977</definedName>
    <definedName name="HAZCH352106012A15ADC18342CAM">[13]Ana!$F$2970</definedName>
    <definedName name="HAZCH35240401225A15ADC18342CAM">[13]Ana!$F$2991</definedName>
    <definedName name="HAZCH352404012A15ADC18342CAM">[13]Ana!$F$2984</definedName>
    <definedName name="HAZCH35240601225A15ADC18342CAM">[13]Ana!$F$3005</definedName>
    <definedName name="HAZCH352406012A15ADC18342CAM">[13]Ana!$F$2998</definedName>
    <definedName name="HAZCH4013540812C634ADLIG">[13]Ana!$F$2673</definedName>
    <definedName name="HAZCH4013560812C634ADLIG">[13]Ana!$F$2680</definedName>
    <definedName name="HAZCH401404081225C634AD">[13]Ana!$F$2736</definedName>
    <definedName name="HAZCH4014040812C634AD">[13]Ana!$F$2729</definedName>
    <definedName name="HAZCH401804081225C634AD">[13]Ana!$F$2792</definedName>
    <definedName name="HAZCH4018040812C634AD">[13]Ana!$F$2785</definedName>
    <definedName name="HAZCH402104081225C634AD">[13]Ana!$F$2848</definedName>
    <definedName name="HAZCH4021040812C634AD">[13]Ana!$F$2841</definedName>
    <definedName name="HAZCH402404081225C634AD">[13]Ana!$F$2904</definedName>
    <definedName name="HAZCH4024040812C634AD">[13]Ana!$F$2897</definedName>
    <definedName name="HAZCH402406081225C634AD">[13]Ana!$F$2918</definedName>
    <definedName name="HAZCH4024060812C634AD">[13]Ana!$F$2911</definedName>
    <definedName name="HAZCH601356081225C634ADLIG">[13]Ana!$F$2694</definedName>
    <definedName name="HAZCH6013560812C634ADLIG">[13]Ana!$F$2687</definedName>
    <definedName name="HAZCH601406081225C634AD">[13]Ana!$F$2750</definedName>
    <definedName name="HAZCH6014060812C634AD">[13]Ana!$F$2743</definedName>
    <definedName name="HAZCH601806081225C634AD">[13]Ana!$F$2806</definedName>
    <definedName name="HAZCH6018060812C634AD">[13]Ana!$F$2799</definedName>
    <definedName name="HAZCH602106081225C634AD">[13]Ana!$F$2862</definedName>
    <definedName name="HAZCH6021060812C634AD">[13]Ana!$F$2855</definedName>
    <definedName name="HAZCPONDCONTRA" localSheetId="0">#REF!</definedName>
    <definedName name="HAZCPONDCONTRA">#REF!</definedName>
    <definedName name="HAZFOSOCONTRA" localSheetId="0">#REF!</definedName>
    <definedName name="HAZFOSOCONTRA">#REF!</definedName>
    <definedName name="HAZM201512423838A30LIG">[13]Ana!$F$3035</definedName>
    <definedName name="HAZM301512423838A30LIG">[13]Ana!$F$3041</definedName>
    <definedName name="HAZM302012423838A25LIG">[13]Ana!$F$3053</definedName>
    <definedName name="HAZM302013523838A25LIG">[13]Ana!$F$3014</definedName>
    <definedName name="HAZM302014023838A25">[13]Ana!$F$3074</definedName>
    <definedName name="HAZM30X20180">[13]Ana!$F$3095</definedName>
    <definedName name="HAZM401512423838A30LIG">[13]Ana!$F$3047</definedName>
    <definedName name="HAZM452012433838A25LIG">[13]Ana!$F$3058</definedName>
    <definedName name="HAZM452013533838A25LIG">[13]Ana!$F$3019</definedName>
    <definedName name="HAZM452014033838A25">[13]Ana!$F$3079</definedName>
    <definedName name="HAZM452018033838A25">[13]Ana!$F$3100</definedName>
    <definedName name="HAZM452512433838A25LIG">[13]Ana!$F$3063</definedName>
    <definedName name="HAZM452513533838A25LIG">[13]Ana!$F$3024</definedName>
    <definedName name="HAZM452514033838A25">[13]Ana!$F$3084</definedName>
    <definedName name="HAZM452521033838A25">[13]Ana!$F$3115</definedName>
    <definedName name="HAZM452524033838A25">[13]Ana!$F$3125</definedName>
    <definedName name="HAZM45X25180">[13]Ana!$F$3105</definedName>
    <definedName name="HAZM602512433838A25LIG">[13]Ana!$F$3068</definedName>
    <definedName name="HAZM602513533838A25LIG">[13]Ana!$F$3029</definedName>
    <definedName name="HAZM602514033838A25">[13]Ana!$F$3089</definedName>
    <definedName name="HAZM602521033838A25">[13]Ana!$F$3120</definedName>
    <definedName name="HAZM602524033838A25">[13]Ana!$F$3130</definedName>
    <definedName name="HAZM60X25180">[13]Ana!$F$3110</definedName>
    <definedName name="HAZM8TIPVIGACISTCONTRA" localSheetId="0">#REF!</definedName>
    <definedName name="HAZM8TIPVIGACISTCONTRA">#REF!</definedName>
    <definedName name="HAZMRAMPACONTRA" localSheetId="0">#REF!</definedName>
    <definedName name="HAZMRAMPACONTRA">#REF!</definedName>
    <definedName name="hbi" localSheetId="0">#REF!</definedName>
    <definedName name="hbi">#REF!</definedName>
    <definedName name="hbii" localSheetId="0">#REF!</definedName>
    <definedName name="hbii">#REF!</definedName>
    <definedName name="hbiii" localSheetId="0">#REF!</definedName>
    <definedName name="hbiii">#REF!</definedName>
    <definedName name="hbiiii" localSheetId="0">#REF!</definedName>
    <definedName name="hbiiii">#REF!</definedName>
    <definedName name="hci" localSheetId="0">#REF!</definedName>
    <definedName name="hci">#REF!</definedName>
    <definedName name="hcii" localSheetId="0">#REF!</definedName>
    <definedName name="hcii">#REF!</definedName>
    <definedName name="hciii" localSheetId="0">#REF!</definedName>
    <definedName name="hciii">#REF!</definedName>
    <definedName name="hciiii" localSheetId="0">#REF!</definedName>
    <definedName name="hciiii">#REF!</definedName>
    <definedName name="hcpi" localSheetId="0">#REF!</definedName>
    <definedName name="hcpi">#REF!</definedName>
    <definedName name="hcpii" localSheetId="0">#REF!</definedName>
    <definedName name="hcpii">#REF!</definedName>
    <definedName name="hcpiii" localSheetId="0">#REF!</definedName>
    <definedName name="hcpiii">#REF!</definedName>
    <definedName name="hcpiiii" localSheetId="0">#REF!</definedName>
    <definedName name="hcpiiii">#REF!</definedName>
    <definedName name="HGON100" localSheetId="0">#REF!</definedName>
    <definedName name="HGON100">#REF!</definedName>
    <definedName name="HGON140" localSheetId="0">#REF!</definedName>
    <definedName name="HGON140">#REF!</definedName>
    <definedName name="HGON180" localSheetId="0">#REF!</definedName>
    <definedName name="HGON180">#REF!</definedName>
    <definedName name="HGON210" localSheetId="0">#REF!</definedName>
    <definedName name="HGON210">#REF!</definedName>
    <definedName name="hilo" localSheetId="0">#REF!</definedName>
    <definedName name="hilo">#REF!</definedName>
    <definedName name="Hilo_de_Nylon">[17]Insumos!$B$69:$D$69</definedName>
    <definedName name="HINCA" localSheetId="0">#REF!</definedName>
    <definedName name="HINCA">#REF!</definedName>
    <definedName name="HINCA_2">"$#REF!.$#REF!$#REF!"</definedName>
    <definedName name="HINCA_3">"$#REF!.$#REF!$#REF!"</definedName>
    <definedName name="Hinca_de_Pilotes" localSheetId="0">#REF!</definedName>
    <definedName name="Hinca_de_Pilotes">#REF!</definedName>
    <definedName name="Hinca_de_Pilotes_2">#N/A</definedName>
    <definedName name="Hinca_de_Pilotes_3">#N/A</definedName>
    <definedName name="HINCADEPILOTES" localSheetId="0">#REF!</definedName>
    <definedName name="HINCADEPILOTES">#REF!</definedName>
    <definedName name="HINCADEPILOTES_2">#N/A</definedName>
    <definedName name="HINCADEPILOTES_3">#N/A</definedName>
    <definedName name="HINDUSTRIAL100" localSheetId="0">#REF!</definedName>
    <definedName name="HINDUSTRIAL100">#REF!</definedName>
    <definedName name="HINDUSTRIAL140" localSheetId="0">#REF!</definedName>
    <definedName name="HINDUSTRIAL140">#REF!</definedName>
    <definedName name="HINDUSTRIAL180" localSheetId="0">#REF!</definedName>
    <definedName name="HINDUSTRIAL180">#REF!</definedName>
    <definedName name="HINDUSTRIAL210" localSheetId="0">#REF!</definedName>
    <definedName name="HINDUSTRIAL210">#REF!</definedName>
    <definedName name="hligadora">[13]Ana!$F$3246</definedName>
    <definedName name="HOJASEGUETA" localSheetId="0">#REF!</definedName>
    <definedName name="HOJASEGUETA">#REF!</definedName>
    <definedName name="HORACIO" localSheetId="0">#REF!</definedName>
    <definedName name="HORACIO">#REF!</definedName>
    <definedName name="HORACIO_2">"$#REF!.$L$66:$W$66"</definedName>
    <definedName name="HORACIO_3">"$#REF!.$L$66:$W$66"</definedName>
    <definedName name="horadia" localSheetId="0">#REF!</definedName>
    <definedName name="horadia">#REF!</definedName>
    <definedName name="horames" localSheetId="0">#REF!</definedName>
    <definedName name="horames">#REF!</definedName>
    <definedName name="horind100" localSheetId="0">#REF!</definedName>
    <definedName name="horind100">#REF!</definedName>
    <definedName name="horind140" localSheetId="0">#REF!</definedName>
    <definedName name="horind140">#REF!</definedName>
    <definedName name="horind180" localSheetId="0">#REF!</definedName>
    <definedName name="horind180">#REF!</definedName>
    <definedName name="horind210" localSheetId="0">#REF!</definedName>
    <definedName name="horind210">#REF!</definedName>
    <definedName name="horm.1.2">'[25]Ana. Horm mexc mort'!$D$70</definedName>
    <definedName name="horm.1.3">'[29]Analisis Unit. '!$F$74</definedName>
    <definedName name="horm.1.3.5">'[29]Analisis Unit. '!$F$64</definedName>
    <definedName name="HORM124">[13]Ana!$F$3302</definedName>
    <definedName name="HORM124LIGADORA">[13]Ana!$F$3309</definedName>
    <definedName name="HORM124LIGAWINCHE">[13]Ana!$F$3316</definedName>
    <definedName name="HORM135">[13]Ana!$F$3281</definedName>
    <definedName name="HORM135LIGADORA">[13]Ana!$F$3288</definedName>
    <definedName name="HORM135LIGAWINCHE">[13]Ana!$F$3295</definedName>
    <definedName name="HORM140">[13]Ana!$F$3138</definedName>
    <definedName name="HORM160">[13]Ana!$F$3143</definedName>
    <definedName name="HORM180">[13]Ana!$F$3148</definedName>
    <definedName name="HORM210">[13]Ana!$F$3153</definedName>
    <definedName name="HORM240">[13]Ana!$F$3158</definedName>
    <definedName name="HORM250">[13]Ana!$F$3163</definedName>
    <definedName name="HORM260">[13]Ana!$F$3168</definedName>
    <definedName name="HORM280">[13]Ana!$F$3173</definedName>
    <definedName name="HORM300">[13]Ana!$F$3178</definedName>
    <definedName name="HORM315">[13]Ana!$F$3183</definedName>
    <definedName name="HORM350">[13]Ana!$F$3188</definedName>
    <definedName name="HORM400">[13]Ana!$F$3193</definedName>
    <definedName name="HORMFROT">[13]Ana!$F$4786</definedName>
    <definedName name="Hormigón_Industrial_180_Kg_cm2">[17]Insumos!$B$70:$D$70</definedName>
    <definedName name="Hormigón_Industrial_210_Kg_cm2">[17]Insumos!$B$71:$D$71</definedName>
    <definedName name="Hormigón_Industrial_210_Kg_cm2_1">[17]Insumos!$B$71:$D$71</definedName>
    <definedName name="Hormigón_Industrial_210_Kg_cm2_2">[17]Insumos!$B$71:$D$71</definedName>
    <definedName name="Hormigón_Industrial_210_Kg_cm2_3">[17]Insumos!$B$71:$D$71</definedName>
    <definedName name="Hormigón_Industrial_240_Kg_cm2" localSheetId="0">[8]Insumos!#REF!</definedName>
    <definedName name="Hormigón_Industrial_240_Kg_cm2">[8]Insumos!#REF!</definedName>
    <definedName name="HORMIGON100" localSheetId="0">#REF!</definedName>
    <definedName name="HORMIGON100">#REF!</definedName>
    <definedName name="hormigon140" localSheetId="0">#REF!</definedName>
    <definedName name="hormigon140">#REF!</definedName>
    <definedName name="hormigon180" localSheetId="0">#REF!</definedName>
    <definedName name="hormigon180">#REF!</definedName>
    <definedName name="hormigon210" localSheetId="0">#REF!</definedName>
    <definedName name="hormigon210">#REF!</definedName>
    <definedName name="hormigon240" localSheetId="0">#REF!</definedName>
    <definedName name="hormigon240">#REF!</definedName>
    <definedName name="Hormigon240i" localSheetId="0">[18]MATERIALES!#REF!</definedName>
    <definedName name="Hormigon240i">[18]MATERIALES!#REF!</definedName>
    <definedName name="hormigon280" localSheetId="0">#REF!</definedName>
    <definedName name="hormigon280">#REF!</definedName>
    <definedName name="HORMIGON350" localSheetId="0">#REF!</definedName>
    <definedName name="HORMIGON350">#REF!</definedName>
    <definedName name="HORMIGONARMADOALETAS" localSheetId="0">#REF!</definedName>
    <definedName name="HORMIGONARMADOALETAS">#REF!</definedName>
    <definedName name="HORMIGONARMADOESTRIBOS" localSheetId="0">#REF!</definedName>
    <definedName name="HORMIGONARMADOESTRIBOS">#REF!</definedName>
    <definedName name="HORMIGONARMADOGUARDARRUEDASYDEFENSASLATERALES" localSheetId="0">#REF!</definedName>
    <definedName name="HORMIGONARMADOGUARDARRUEDASYDEFENSASLATERALES">#REF!</definedName>
    <definedName name="HORMIGONARMADOGUARDARRUEDASYDEFENSASLATERALES_2">#N/A</definedName>
    <definedName name="HORMIGONARMADOGUARDARRUEDASYDEFENSASLATERALES_3">#N/A</definedName>
    <definedName name="HORMIGONARMADOLOSADEAPROCHE" localSheetId="0">#REF!</definedName>
    <definedName name="HORMIGONARMADOLOSADEAPROCHE">#REF!</definedName>
    <definedName name="HORMIGONARMADOLOSADEAPROCHE_2">#N/A</definedName>
    <definedName name="HORMIGONARMADOLOSADEAPROCHE_3">#N/A</definedName>
    <definedName name="HORMIGONARMADOLOSADETABLERO" localSheetId="0">#REF!</definedName>
    <definedName name="HORMIGONARMADOLOSADETABLERO">#REF!</definedName>
    <definedName name="HORMIGONARMADOLOSADETABLERO_2">#N/A</definedName>
    <definedName name="HORMIGONARMADOLOSADETABLERO_3">#N/A</definedName>
    <definedName name="HORMIGONARMADOVIGUETAS" localSheetId="0">#REF!</definedName>
    <definedName name="HORMIGONARMADOVIGUETAS">#REF!</definedName>
    <definedName name="HORMIGONARMADOVIGUETAS_2">#N/A</definedName>
    <definedName name="HORMIGONARMADOVIGUETAS_3">#N/A</definedName>
    <definedName name="hormigonproteccionpilas" localSheetId="0">#REF!</definedName>
    <definedName name="hormigonproteccionpilas">#REF!</definedName>
    <definedName name="HORMIGONSIMPLE" localSheetId="0">#REF!</definedName>
    <definedName name="HORMIGONSIMPLE">#REF!</definedName>
    <definedName name="HORMIGONVIGASPOSTENSADAS" localSheetId="0">#REF!</definedName>
    <definedName name="HORMIGONVIGASPOSTENSADAS">#REF!</definedName>
    <definedName name="hr.grader.cat.140h">'[15]Tarifas de Alquiler de Equipo'!$I$29</definedName>
    <definedName name="hr.pala.cat.966c">'[15]Tarifas de Alquiler de Equipo'!$I$54</definedName>
    <definedName name="hr.retro.cat.225">'[15]Tarifas de Alquiler de Equipo'!$I$41</definedName>
    <definedName name="hr.retro.cat.416">'[15]Tarifas de Alquiler de Equipo'!$I$46</definedName>
    <definedName name="hr.RodDin.dinapac.ca25">'[15]Tarifas de Alquiler de Equipo'!$I$80</definedName>
    <definedName name="hwinche">[13]Ana!$F$3253</definedName>
    <definedName name="idElemento">[36]Hormigón!$B:$B</definedName>
    <definedName name="imocolocjuntas">[42]INSUMOS!$F$261</definedName>
    <definedName name="IMPEST">[13]Ana!$F$3325</definedName>
    <definedName name="IMPREV" localSheetId="0">#REF!</definedName>
    <definedName name="IMPREV">#REF!</definedName>
    <definedName name="IMPREV." localSheetId="0">#REF!</definedName>
    <definedName name="IMPREV.">#REF!</definedName>
    <definedName name="IMPREVISTO" localSheetId="0">#REF!</definedName>
    <definedName name="IMPREVISTO">#REF!</definedName>
    <definedName name="IMPREVISTO1" localSheetId="0">#REF!</definedName>
    <definedName name="IMPREVISTO1">#REF!</definedName>
    <definedName name="IMPRIMACION" localSheetId="0">#REF!</definedName>
    <definedName name="IMPRIMACION">#REF!</definedName>
    <definedName name="INCR" localSheetId="0">#REF!</definedName>
    <definedName name="INCR">#REF!</definedName>
    <definedName name="INCREM" localSheetId="0">#REF!</definedName>
    <definedName name="INCREM">#REF!</definedName>
    <definedName name="ind.var.pre">'[15]Analisis Unitarios'!$K$2</definedName>
    <definedName name="indi" localSheetId="0">[38]Presup!#REF!</definedName>
    <definedName name="indi">[38]Presup!#REF!</definedName>
    <definedName name="indir" localSheetId="0">#REF!</definedName>
    <definedName name="indir">#REF!</definedName>
    <definedName name="ingi" localSheetId="0">#REF!</definedName>
    <definedName name="ingi">#REF!</definedName>
    <definedName name="ingii" localSheetId="0">#REF!</definedName>
    <definedName name="ingii">#REF!</definedName>
    <definedName name="ingiii" localSheetId="0">#REF!</definedName>
    <definedName name="ingiii">#REF!</definedName>
    <definedName name="ingiiii" localSheetId="0">#REF!</definedName>
    <definedName name="ingiiii">#REF!</definedName>
    <definedName name="INOALARBCO">[13]Ana!$F$3996</definedName>
    <definedName name="INOALARBCOPVC" localSheetId="0">#REF!</definedName>
    <definedName name="INOALARBCOPVC">#REF!</definedName>
    <definedName name="INOALARCOL">[13]Ana!$F$4022</definedName>
    <definedName name="INOALARCOLPVC" localSheetId="0">#REF!</definedName>
    <definedName name="INOALARCOLPVC">#REF!</definedName>
    <definedName name="INOBCOSER">[13]Ana!$F$3970</definedName>
    <definedName name="INOBCOSTAPASERPVC" localSheetId="0">#REF!</definedName>
    <definedName name="INOBCOSTAPASERPVC">#REF!</definedName>
    <definedName name="INOBCOTAPASER">[13]Ana!$F$3944</definedName>
    <definedName name="INOBCOTAPASERPVC" localSheetId="0">#REF!</definedName>
    <definedName name="INOBCOTAPASERPVC">#REF!</definedName>
    <definedName name="inodorosimplex" localSheetId="0">#REF!</definedName>
    <definedName name="inodorosimplex">#REF!</definedName>
    <definedName name="INOFLUXBCOCONTRA" localSheetId="0">#REF!</definedName>
    <definedName name="INOFLUXBCOCONTRA">#REF!</definedName>
    <definedName name="ins_abrasadera_1.5pulg" localSheetId="0">#REF!</definedName>
    <definedName name="ins_abrasadera_1.5pulg">#REF!</definedName>
    <definedName name="ins_abrasadera_1pulg" localSheetId="0">#REF!</definedName>
    <definedName name="ins_abrasadera_1pulg">#REF!</definedName>
    <definedName name="ins_abrasadera_2pulg" localSheetId="0">#REF!</definedName>
    <definedName name="ins_abrasadera_2pulg">#REF!</definedName>
    <definedName name="ins_abrasadera_3pulg" localSheetId="0">#REF!</definedName>
    <definedName name="ins_abrasadera_3pulg">#REF!</definedName>
    <definedName name="ins_abrasadera_4pulg" localSheetId="0">#REF!</definedName>
    <definedName name="ins_abrasadera_4pulg">#REF!</definedName>
    <definedName name="ins_acero" localSheetId="0">#REF!</definedName>
    <definedName name="ins_acero">#REF!</definedName>
    <definedName name="ins_adap_cpvc_0.5pulg" localSheetId="0">#REF!</definedName>
    <definedName name="ins_adap_cpvc_0.5pulg">#REF!</definedName>
    <definedName name="ins_adap_pvc_0.5pulg" localSheetId="0">#REF!</definedName>
    <definedName name="ins_adap_pvc_0.5pulg">#REF!</definedName>
    <definedName name="ins_adap_pvc_0.75pulg" localSheetId="0">#REF!</definedName>
    <definedName name="ins_adap_pvc_0.75pulg">#REF!</definedName>
    <definedName name="ins_adap_pvc_1.5pulg" localSheetId="0">#REF!</definedName>
    <definedName name="ins_adap_pvc_1.5pulg">#REF!</definedName>
    <definedName name="ins_adap_pvc_1pulg" localSheetId="0">#REF!</definedName>
    <definedName name="ins_adap_pvc_1pulg">#REF!</definedName>
    <definedName name="ins_adap_pvc_2pulg" localSheetId="0">#REF!</definedName>
    <definedName name="ins_adap_pvc_2pulg">#REF!</definedName>
    <definedName name="ins_agua" localSheetId="0">#REF!</definedName>
    <definedName name="ins_agua">#REF!</definedName>
    <definedName name="ins_alambre" localSheetId="0">#REF!</definedName>
    <definedName name="ins_alambre">#REF!</definedName>
    <definedName name="ins_alquiler_compactador" localSheetId="0">#REF!</definedName>
    <definedName name="ins_alquiler_compactador">#REF!</definedName>
    <definedName name="ins_alquiler_compresor" localSheetId="0">#REF!</definedName>
    <definedName name="ins_alquiler_compresor">#REF!</definedName>
    <definedName name="ins_arandela_inodoro" localSheetId="0">#REF!</definedName>
    <definedName name="ins_arandela_inodoro">#REF!</definedName>
    <definedName name="ins_arena_fina" localSheetId="0">#REF!</definedName>
    <definedName name="ins_arena_fina">#REF!</definedName>
    <definedName name="ins_arena_gruesa" localSheetId="0">#REF!</definedName>
    <definedName name="ins_arena_gruesa">#REF!</definedName>
    <definedName name="ins_bañera" localSheetId="0">#REF!</definedName>
    <definedName name="ins_bañera">#REF!</definedName>
    <definedName name="ins_barra_unitrox" localSheetId="0">#REF!</definedName>
    <definedName name="ins_barra_unitrox">#REF!</definedName>
    <definedName name="ins_blocks_6pulg" localSheetId="0">#REF!</definedName>
    <definedName name="ins_blocks_6pulg">#REF!</definedName>
    <definedName name="ins_blocks_8pulg" localSheetId="0">#REF!</definedName>
    <definedName name="ins_blocks_8pulg">#REF!</definedName>
    <definedName name="ins_calentador_electrico" localSheetId="0">#REF!</definedName>
    <definedName name="ins_calentador_electrico">#REF!</definedName>
    <definedName name="ins_cemento_blanco" localSheetId="0">#REF!</definedName>
    <definedName name="ins_cemento_blanco">#REF!</definedName>
    <definedName name="ins_cemento_cpvc" localSheetId="0">#REF!</definedName>
    <definedName name="ins_cemento_cpvc">#REF!</definedName>
    <definedName name="ins_cemento_gris" localSheetId="0">#REF!</definedName>
    <definedName name="ins_cemento_gris">#REF!</definedName>
    <definedName name="ins_cemento_pvc" localSheetId="0">#REF!</definedName>
    <definedName name="ins_cemento_pvc">#REF!</definedName>
    <definedName name="ins_check_hor_2pulg" localSheetId="0">#REF!</definedName>
    <definedName name="ins_check_hor_2pulg">#REF!</definedName>
    <definedName name="ins_check_ver_3pulg" localSheetId="0">#REF!</definedName>
    <definedName name="ins_check_ver_3pulg">#REF!</definedName>
    <definedName name="ins_clavo_acero" localSheetId="0">#REF!</definedName>
    <definedName name="ins_clavo_acero">#REF!</definedName>
    <definedName name="ins_clavo_corriente" localSheetId="0">#REF!</definedName>
    <definedName name="ins_clavo_corriente">#REF!</definedName>
    <definedName name="ins_codo_cpvc_0.5pulg" localSheetId="0">#REF!</definedName>
    <definedName name="ins_codo_cpvc_0.5pulg">#REF!</definedName>
    <definedName name="ins_codo_cpvc_0.75pulg" localSheetId="0">#REF!</definedName>
    <definedName name="ins_codo_cpvc_0.75pulg">#REF!</definedName>
    <definedName name="ins_codo_hg_2hg" localSheetId="0">#REF!</definedName>
    <definedName name="ins_codo_hg_2hg">#REF!</definedName>
    <definedName name="ins_codo_hg_3hg" localSheetId="0">#REF!</definedName>
    <definedName name="ins_codo_hg_3hg">#REF!</definedName>
    <definedName name="ins_codo_pvc_drenaje_2pulgx45" localSheetId="0">#REF!</definedName>
    <definedName name="ins_codo_pvc_drenaje_2pulgx45">#REF!</definedName>
    <definedName name="ins_codo_pvc_drenaje_2pulgx90" localSheetId="0">#REF!</definedName>
    <definedName name="ins_codo_pvc_drenaje_2pulgx90">#REF!</definedName>
    <definedName name="ins_codo_pvc_drenaje_3pulgx45" localSheetId="0">#REF!</definedName>
    <definedName name="ins_codo_pvc_drenaje_3pulgx45">#REF!</definedName>
    <definedName name="ins_codo_pvc_drenaje_3pulgx90" localSheetId="0">#REF!</definedName>
    <definedName name="ins_codo_pvc_drenaje_3pulgx90">#REF!</definedName>
    <definedName name="ins_codo_pvc_drenaje_4pulgx45" localSheetId="0">#REF!</definedName>
    <definedName name="ins_codo_pvc_drenaje_4pulgx45">#REF!</definedName>
    <definedName name="ins_codo_pvc_drenaje_4pulgx90" localSheetId="0">#REF!</definedName>
    <definedName name="ins_codo_pvc_drenaje_4pulgx90">#REF!</definedName>
    <definedName name="ins_codo_pvc_presion_0.5pulg" localSheetId="0">#REF!</definedName>
    <definedName name="ins_codo_pvc_presion_0.5pulg">#REF!</definedName>
    <definedName name="ins_codo_pvc_presion_0.75pulg" localSheetId="0">#REF!</definedName>
    <definedName name="ins_codo_pvc_presion_0.75pulg">#REF!</definedName>
    <definedName name="ins_codo_pvc_presion_1.5pulg" localSheetId="0">#REF!</definedName>
    <definedName name="ins_codo_pvc_presion_1.5pulg">#REF!</definedName>
    <definedName name="ins_codo_pvc_presion_1pulg" localSheetId="0">#REF!</definedName>
    <definedName name="ins_codo_pvc_presion_1pulg">#REF!</definedName>
    <definedName name="ins_codo_pvc_presion_2pulg" localSheetId="0">#REF!</definedName>
    <definedName name="ins_codo_pvc_presion_2pulg">#REF!</definedName>
    <definedName name="ins_codo_pvc_presion_3pulg" localSheetId="0">#REF!</definedName>
    <definedName name="ins_codo_pvc_presion_3pulg">#REF!</definedName>
    <definedName name="ins_colg_0.5pulg" localSheetId="0">#REF!</definedName>
    <definedName name="ins_colg_0.5pulg">#REF!</definedName>
    <definedName name="ins_colg_0.75pulg" localSheetId="0">#REF!</definedName>
    <definedName name="ins_colg_0.75pulg">#REF!</definedName>
    <definedName name="ins_colg_1.5pulg" localSheetId="0">#REF!</definedName>
    <definedName name="ins_colg_1.5pulg">#REF!</definedName>
    <definedName name="ins_colg_1pulg" localSheetId="0">#REF!</definedName>
    <definedName name="ins_colg_1pulg">#REF!</definedName>
    <definedName name="ins_colg_2pulg" localSheetId="0">#REF!</definedName>
    <definedName name="ins_colg_2pulg">#REF!</definedName>
    <definedName name="ins_colg_3pulg" localSheetId="0">#REF!</definedName>
    <definedName name="ins_colg_3pulg">#REF!</definedName>
    <definedName name="ins_colg_4pulg" localSheetId="0">#REF!</definedName>
    <definedName name="ins_colg_4pulg">#REF!</definedName>
    <definedName name="ins_coupling_cpvc_1.5pulg" localSheetId="0">#REF!</definedName>
    <definedName name="ins_coupling_cpvc_1.5pulg">#REF!</definedName>
    <definedName name="ins_cubre_falta" localSheetId="0">#REF!</definedName>
    <definedName name="ins_cubre_falta">#REF!</definedName>
    <definedName name="ins_drenaje_balcon_a" localSheetId="0">#REF!</definedName>
    <definedName name="ins_drenaje_balcon_a">#REF!</definedName>
    <definedName name="ins_drenaje_balcon_b" localSheetId="0">#REF!</definedName>
    <definedName name="ins_drenaje_balcon_b">#REF!</definedName>
    <definedName name="ins_fregadero" localSheetId="0">#REF!</definedName>
    <definedName name="ins_fregadero">#REF!</definedName>
    <definedName name="ins_gasoil" localSheetId="0">#REF!</definedName>
    <definedName name="ins_gasoil">#REF!</definedName>
    <definedName name="ins_grava_combinada" localSheetId="0">#REF!</definedName>
    <definedName name="ins_grava_combinada">#REF!</definedName>
    <definedName name="ins_inodoro" localSheetId="0">#REF!</definedName>
    <definedName name="ins_inodoro">#REF!</definedName>
    <definedName name="ins_jacuzzi" localSheetId="0">#REF!</definedName>
    <definedName name="ins_jacuzzi">#REF!</definedName>
    <definedName name="ins_juego_accesorios" localSheetId="0">#REF!</definedName>
    <definedName name="ins_juego_accesorios">#REF!</definedName>
    <definedName name="ins_junta_cera" localSheetId="0">#REF!</definedName>
    <definedName name="ins_junta_cera">#REF!</definedName>
    <definedName name="ins_lavamanos" localSheetId="0">#REF!</definedName>
    <definedName name="ins_lavamanos">#REF!</definedName>
    <definedName name="ins_llave_angular" localSheetId="0">#REF!</definedName>
    <definedName name="ins_llave_angular">#REF!</definedName>
    <definedName name="ins_llave_chorro" localSheetId="0">#REF!</definedName>
    <definedName name="ins_llave_chorro">#REF!</definedName>
    <definedName name="ins_madera" localSheetId="0">#REF!</definedName>
    <definedName name="ins_madera">#REF!</definedName>
    <definedName name="ins_mezcla_pañete" localSheetId="0">#REF!</definedName>
    <definedName name="ins_mezcla_pañete">#REF!</definedName>
    <definedName name="ins_mezcladora_bañera" localSheetId="0">#REF!</definedName>
    <definedName name="ins_mezcladora_bañera">#REF!</definedName>
    <definedName name="ins_mezcladora_fregadero" localSheetId="0">#REF!</definedName>
    <definedName name="ins_mezcladora_fregadero">#REF!</definedName>
    <definedName name="ins_mezcladora_jacuzzi" localSheetId="0">#REF!</definedName>
    <definedName name="ins_mezcladora_jacuzzi">#REF!</definedName>
    <definedName name="ins_mezcladora_lavamanos" localSheetId="0">#REF!</definedName>
    <definedName name="ins_mezcladora_lavamanos">#REF!</definedName>
    <definedName name="ins_mortero_13" localSheetId="0">#REF!</definedName>
    <definedName name="ins_mortero_13">#REF!</definedName>
    <definedName name="ins_mortero_14" localSheetId="0">#REF!</definedName>
    <definedName name="ins_mortero_14">#REF!</definedName>
    <definedName name="ins_niple_cromado" localSheetId="0">#REF!</definedName>
    <definedName name="ins_niple_cromado">#REF!</definedName>
    <definedName name="ins_parrilla_piso" localSheetId="0">#REF!</definedName>
    <definedName name="ins_parrilla_piso">#REF!</definedName>
    <definedName name="ins_pintura" localSheetId="0">#REF!</definedName>
    <definedName name="ins_pintura">#REF!</definedName>
    <definedName name="ins_red_cpvc_0.75x0.5pulg" localSheetId="0">#REF!</definedName>
    <definedName name="ins_red_cpvc_0.75x0.5pulg">#REF!</definedName>
    <definedName name="ins_red_hg_3x2" localSheetId="0">#REF!</definedName>
    <definedName name="ins_red_hg_3x2">#REF!</definedName>
    <definedName name="ins_red_pvc_3x2pulg" localSheetId="0">#REF!</definedName>
    <definedName name="ins_red_pvc_3x2pulg">#REF!</definedName>
    <definedName name="ins_red_pvc_4x2pulg" localSheetId="0">#REF!</definedName>
    <definedName name="ins_red_pvc_4x2pulg">#REF!</definedName>
    <definedName name="ins_red_pvc_4x3pulg" localSheetId="0">#REF!</definedName>
    <definedName name="ins_red_pvc_4x3pulg">#REF!</definedName>
    <definedName name="ins_red_pvc_presion_0.75x0.5pulg" localSheetId="0">#REF!</definedName>
    <definedName name="ins_red_pvc_presion_0.75x0.5pulg">#REF!</definedName>
    <definedName name="ins_red_pvc_presion_1.5x0.75pulg" localSheetId="0">#REF!</definedName>
    <definedName name="ins_red_pvc_presion_1.5x0.75pulg">#REF!</definedName>
    <definedName name="ins_red_pvc_presion_1.5x1pulg" localSheetId="0">#REF!</definedName>
    <definedName name="ins_red_pvc_presion_1.5x1pulg">#REF!</definedName>
    <definedName name="ins_red_pvc_presion_1x0.5pulg" localSheetId="0">#REF!</definedName>
    <definedName name="ins_red_pvc_presion_1x0.5pulg">#REF!</definedName>
    <definedName name="ins_red_pvc_presion_1x0.75pulg" localSheetId="0">#REF!</definedName>
    <definedName name="ins_red_pvc_presion_1x0.75pulg">#REF!</definedName>
    <definedName name="ins_red_pvc_presion_2x1.5pulg" localSheetId="0">#REF!</definedName>
    <definedName name="ins_red_pvc_presion_2x1.5pulg">#REF!</definedName>
    <definedName name="ins_red_pvc_presion_2x1pulg" localSheetId="0">#REF!</definedName>
    <definedName name="ins_red_pvc_presion_2x1pulg">#REF!</definedName>
    <definedName name="ins_red_pvc_presion_3x1.5pulg" localSheetId="0">#REF!</definedName>
    <definedName name="ins_red_pvc_presion_3x1.5pulg">#REF!</definedName>
    <definedName name="ins_red_pvc_presion_3x1pulg" localSheetId="0">#REF!</definedName>
    <definedName name="ins_red_pvc_presion_3x1pulg">#REF!</definedName>
    <definedName name="ins_red_pvc_presion_3x2pulg" localSheetId="0">#REF!</definedName>
    <definedName name="ins_red_pvc_presion_3x2pulg">#REF!</definedName>
    <definedName name="ins_regla" localSheetId="0">#REF!</definedName>
    <definedName name="ins_regla">#REF!</definedName>
    <definedName name="ins_rejilla_techo" localSheetId="0">#REF!</definedName>
    <definedName name="ins_rejilla_techo">#REF!</definedName>
    <definedName name="ins_sifon_2pulg" localSheetId="0">#REF!</definedName>
    <definedName name="ins_sifon_2pulg">#REF!</definedName>
    <definedName name="ins_tarugo_0.375pulg" localSheetId="0">#REF!</definedName>
    <definedName name="ins_tarugo_0.375pulg">#REF!</definedName>
    <definedName name="ins_tarugo_0.5pulg" localSheetId="0">#REF!</definedName>
    <definedName name="ins_tarugo_0.5pulg">#REF!</definedName>
    <definedName name="ins_tee_cpvc_0.5pulg" localSheetId="0">#REF!</definedName>
    <definedName name="ins_tee_cpvc_0.5pulg">#REF!</definedName>
    <definedName name="ins_tee_cpvc_0.75pulg" localSheetId="0">#REF!</definedName>
    <definedName name="ins_tee_cpvc_0.75pulg">#REF!</definedName>
    <definedName name="ins_tee_hg_3hg" localSheetId="0">#REF!</definedName>
    <definedName name="ins_tee_hg_3hg">#REF!</definedName>
    <definedName name="ins_tee_pvc_presion_0.5pulg" localSheetId="0">#REF!</definedName>
    <definedName name="ins_tee_pvc_presion_0.5pulg">#REF!</definedName>
    <definedName name="ins_tee_pvc_presion_0.75pulg" localSheetId="0">#REF!</definedName>
    <definedName name="ins_tee_pvc_presion_0.75pulg">#REF!</definedName>
    <definedName name="ins_tee_pvc_presion_1.5pulg" localSheetId="0">#REF!</definedName>
    <definedName name="ins_tee_pvc_presion_1.5pulg">#REF!</definedName>
    <definedName name="ins_tee_pvc_presion_1pulg" localSheetId="0">#REF!</definedName>
    <definedName name="ins_tee_pvc_presion_1pulg">#REF!</definedName>
    <definedName name="ins_tee_pvc_presion_2pulg" localSheetId="0">#REF!</definedName>
    <definedName name="ins_tee_pvc_presion_2pulg">#REF!</definedName>
    <definedName name="ins_tee_pvc_presion_3pulg" localSheetId="0">#REF!</definedName>
    <definedName name="ins_tee_pvc_presion_3pulg">#REF!</definedName>
    <definedName name="ins_tornillo_0.375pulg" localSheetId="0">#REF!</definedName>
    <definedName name="ins_tornillo_0.375pulg">#REF!</definedName>
    <definedName name="ins_tornillo_fijacion" localSheetId="0">#REF!</definedName>
    <definedName name="ins_tornillo_fijacion">#REF!</definedName>
    <definedName name="ins_tub_cpvc_0.5pulg" localSheetId="0">#REF!</definedName>
    <definedName name="ins_tub_cpvc_0.5pulg">#REF!</definedName>
    <definedName name="ins_tub_cpvc_0.75pulg" localSheetId="0">#REF!</definedName>
    <definedName name="ins_tub_cpvc_0.75pulg">#REF!</definedName>
    <definedName name="ins_tub_hg_2pulg" localSheetId="0">#REF!</definedName>
    <definedName name="ins_tub_hg_2pulg">#REF!</definedName>
    <definedName name="ins_tub_hg_3pulg" localSheetId="0">#REF!</definedName>
    <definedName name="ins_tub_hg_3pulg">#REF!</definedName>
    <definedName name="ins_tub_pvc_sch40_0.5pul" localSheetId="0">#REF!</definedName>
    <definedName name="ins_tub_pvc_sch40_0.5pul">#REF!</definedName>
    <definedName name="ins_tub_pvc_sch40_0.75pul" localSheetId="0">#REF!</definedName>
    <definedName name="ins_tub_pvc_sch40_0.75pul">#REF!</definedName>
    <definedName name="ins_tub_pvc_sch40_1.5pul" localSheetId="0">#REF!</definedName>
    <definedName name="ins_tub_pvc_sch40_1.5pul">#REF!</definedName>
    <definedName name="ins_tub_pvc_sch40_1pul" localSheetId="0">#REF!</definedName>
    <definedName name="ins_tub_pvc_sch40_1pul">#REF!</definedName>
    <definedName name="ins_tub_pvc_sdr21_2pulg" localSheetId="0">#REF!</definedName>
    <definedName name="ins_tub_pvc_sdr21_2pulg">#REF!</definedName>
    <definedName name="ins_tub_pvc_sdr21_3pulg" localSheetId="0">#REF!</definedName>
    <definedName name="ins_tub_pvc_sdr21_3pulg">#REF!</definedName>
    <definedName name="ins_tub_pvc_sdr26_2pulg" localSheetId="0">#REF!</definedName>
    <definedName name="ins_tub_pvc_sdr26_2pulg">#REF!</definedName>
    <definedName name="ins_tub_pvc_sdr26_3pulg" localSheetId="0">#REF!</definedName>
    <definedName name="ins_tub_pvc_sdr26_3pulg">#REF!</definedName>
    <definedName name="ins_tub_pvc_sdr32.5_4pulg" localSheetId="0">#REF!</definedName>
    <definedName name="ins_tub_pvc_sdr32.5_4pulg">#REF!</definedName>
    <definedName name="ins_tub_pvc_sdr32.5_6pulg" localSheetId="0">#REF!</definedName>
    <definedName name="ins_tub_pvc_sdr32.5_6pulg">#REF!</definedName>
    <definedName name="ins_tubo_flexible" localSheetId="0">#REF!</definedName>
    <definedName name="ins_tubo_flexible">#REF!</definedName>
    <definedName name="ins_tuerca_0.375pulg" localSheetId="0">#REF!</definedName>
    <definedName name="ins_tuerca_0.375pulg">#REF!</definedName>
    <definedName name="ins_tuerca_0.5pulg" localSheetId="0">#REF!</definedName>
    <definedName name="ins_tuerca_0.5pulg">#REF!</definedName>
    <definedName name="ins_valvula_0.75pulg" localSheetId="0">#REF!</definedName>
    <definedName name="ins_valvula_0.75pulg">#REF!</definedName>
    <definedName name="ins_valvula_1.5pulg" localSheetId="0">#REF!</definedName>
    <definedName name="ins_valvula_1.5pulg">#REF!</definedName>
    <definedName name="ins_valvula_1pulg" localSheetId="0">#REF!</definedName>
    <definedName name="ins_valvula_1pulg">#REF!</definedName>
    <definedName name="ins_valvula_2pulg" localSheetId="0">#REF!</definedName>
    <definedName name="ins_valvula_2pulg">#REF!</definedName>
    <definedName name="ins_valvula_reguladora_1pulg" localSheetId="0">#REF!</definedName>
    <definedName name="ins_valvula_reguladora_1pulg">#REF!</definedName>
    <definedName name="ins_valvula_reguladora_2pulg" localSheetId="0">#REF!</definedName>
    <definedName name="ins_valvula_reguladora_2pulg">#REF!</definedName>
    <definedName name="ins_varilla_0.375pulg" localSheetId="0">#REF!</definedName>
    <definedName name="ins_varilla_0.375pulg">#REF!</definedName>
    <definedName name="ins_varilla_0.5pulg" localSheetId="0">#REF!</definedName>
    <definedName name="ins_varilla_0.5pulg">#REF!</definedName>
    <definedName name="ins_yee_pvc_drenaje_2pulg" localSheetId="0">#REF!</definedName>
    <definedName name="ins_yee_pvc_drenaje_2pulg">#REF!</definedName>
    <definedName name="ins_yee_pvc_drenaje_3pulg" localSheetId="0">#REF!</definedName>
    <definedName name="ins_yee_pvc_drenaje_3pulg">#REF!</definedName>
    <definedName name="ins_yee_pvc_drenaje_4pulg" localSheetId="0">#REF!</definedName>
    <definedName name="ins_yee_pvc_drenaje_4pulg">#REF!</definedName>
    <definedName name="INSTVENT" localSheetId="0">#REF!</definedName>
    <definedName name="INSTVENT">#REF!</definedName>
    <definedName name="INTERRUPTOR3VIAS">[13]Ana!$F$3388</definedName>
    <definedName name="INTERRUPTOR4VIAS">[13]Ana!$F$3399</definedName>
    <definedName name="INTERRUPTORDOBLE">[13]Ana!$F$3366</definedName>
    <definedName name="INTERRUPTORPILOTO">[13]Ana!$F$3410</definedName>
    <definedName name="INTERRUPTORSENCILLO">[13]Ana!$F$3355</definedName>
    <definedName name="INTERRUPTORTRIPLE">[13]Ana!$F$3377</definedName>
    <definedName name="itabo" localSheetId="0">#REF!</definedName>
    <definedName name="itabo">#REF!</definedName>
    <definedName name="itbi" localSheetId="0">#REF!</definedName>
    <definedName name="itbi">#REF!</definedName>
    <definedName name="ITBIS">[44]Insumos!$G$2</definedName>
    <definedName name="ITBS" localSheetId="0">#REF!</definedName>
    <definedName name="ITBS">#REF!</definedName>
    <definedName name="Item2">#N/A</definedName>
    <definedName name="Izado_de_Tabletas" localSheetId="0">#REF!</definedName>
    <definedName name="Izado_de_Tabletas">#REF!</definedName>
    <definedName name="Izado_de_Tabletas_2">#N/A</definedName>
    <definedName name="Izado_de_Tabletas_3">#N/A</definedName>
    <definedName name="IZAJE" localSheetId="0">#REF!</definedName>
    <definedName name="IZAJE">#REF!</definedName>
    <definedName name="IZAJE_2">"$#REF!.$#REF!$#REF!"</definedName>
    <definedName name="IZAJE_3">"$#REF!.$#REF!$#REF!"</definedName>
    <definedName name="Izaje_de_Vigas_Postensadas" localSheetId="0">#REF!</definedName>
    <definedName name="Izaje_de_Vigas_Postensadas">#REF!</definedName>
    <definedName name="Izaje_de_Vigas_Postensadas_2">#N/A</definedName>
    <definedName name="Izaje_de_Vigas_Postensadas_3">#N/A</definedName>
    <definedName name="jminimo" localSheetId="0">#REF!</definedName>
    <definedName name="jminimo">#REF!</definedName>
    <definedName name="Jose" localSheetId="0">[39]INSUMOS!#REF!</definedName>
    <definedName name="Jose">[39]INSUMOS!#REF!</definedName>
    <definedName name="JUNTACERA" localSheetId="0">#REF!</definedName>
    <definedName name="JUNTACERA">#REF!</definedName>
    <definedName name="kerosene" localSheetId="0">#REF!</definedName>
    <definedName name="kerosene">#REF!</definedName>
    <definedName name="kglb">0.453592</definedName>
    <definedName name="Kilometro">[18]EQUIPOS!$I$25</definedName>
    <definedName name="komatsu" localSheetId="0">'[16]Listado Equipos a utilizar'!#REF!</definedName>
    <definedName name="komatsu">'[16]Listado Equipos a utilizar'!#REF!</definedName>
    <definedName name="LARRASTRE4SDR41MCONTRA" localSheetId="0">#REF!</definedName>
    <definedName name="LARRASTRE4SDR41MCONTRA">#REF!</definedName>
    <definedName name="LARRASTRE6SDR41MCONTRA" localSheetId="0">#REF!</definedName>
    <definedName name="LARRASTRE6SDR41MCONTRA">#REF!</definedName>
    <definedName name="LATEX" localSheetId="0">#REF!</definedName>
    <definedName name="LATEX">#REF!</definedName>
    <definedName name="LAVADEROSENCILLO" localSheetId="0">#REF!</definedName>
    <definedName name="LAVADEROSENCILLO">#REF!</definedName>
    <definedName name="LAVGRA1BCO">[13]Ana!$F$4071</definedName>
    <definedName name="LAVGRA1BCOPVC" localSheetId="0">#REF!</definedName>
    <definedName name="LAVGRA1BCOPVC">#REF!</definedName>
    <definedName name="LAVGRA2BCO">[13]Ana!$F$4046</definedName>
    <definedName name="LAVGRA2BCOPVC" localSheetId="0">#REF!</definedName>
    <definedName name="LAVGRA2BCOPVC">#REF!</definedName>
    <definedName name="LAVM1917BCO">[13]Ana!$F$4097</definedName>
    <definedName name="LAVM1917BCOPVC" localSheetId="0">#REF!</definedName>
    <definedName name="LAVM1917BCOPVC">#REF!</definedName>
    <definedName name="LAVM1917COL">[13]Ana!$F$4123</definedName>
    <definedName name="LAVM1917COLPVC" localSheetId="0">#REF!</definedName>
    <definedName name="LAVM1917COLPVC">#REF!</definedName>
    <definedName name="LAVMOVABCO">[13]Ana!$F$4150</definedName>
    <definedName name="LAVMOVABCOPVC" localSheetId="0">#REF!</definedName>
    <definedName name="LAVMOVABCOPVC">#REF!</definedName>
    <definedName name="LAVMOVACOL">[13]Ana!$F$4177</definedName>
    <definedName name="LAVMOVACOLPVC" localSheetId="0">#REF!</definedName>
    <definedName name="LAVMOVACOLPVC">#REF!</definedName>
    <definedName name="LAVMSERBCO">[13]Ana!$F$4203</definedName>
    <definedName name="LAVMSERBCOPVC" localSheetId="0">#REF!</definedName>
    <definedName name="LAVMSERBCOPVC">#REF!</definedName>
    <definedName name="LAVOVAEMPBCOCONTRA" localSheetId="0">#REF!</definedName>
    <definedName name="LAVOVAEMPBCOCONTRA">#REF!</definedName>
    <definedName name="lbalmbre18">'[29]Analisis Unit. '!$F$39</definedName>
    <definedName name="lbkg" localSheetId="0">#REF!</definedName>
    <definedName name="lbkg">#REF!</definedName>
    <definedName name="Ligado_y_vaciado" localSheetId="0">#REF!</definedName>
    <definedName name="Ligado_y_vaciado">#REF!</definedName>
    <definedName name="Ligado_y_vaciado_2">#N/A</definedName>
    <definedName name="Ligado_y_vaciado_3">#N/A</definedName>
    <definedName name="Ligado_y_Vaciado_a_Mano">[17]Insumos!$B$136:$D$136</definedName>
    <definedName name="Ligado_y_Vaciado_con_ligadora_y_Winche" localSheetId="0">[8]Insumos!#REF!</definedName>
    <definedName name="Ligado_y_Vaciado_con_ligadora_y_Winche">[8]Insumos!#REF!</definedName>
    <definedName name="Ligado_y_Vaciado_Hormigón_Industrial_____20_M3" localSheetId="0">[8]Insumos!#REF!</definedName>
    <definedName name="Ligado_y_Vaciado_Hormigón_Industrial_____20_M3">[8]Insumos!#REF!</definedName>
    <definedName name="Ligado_y_Vaciado_Hormigón_Industrial_____4_M3" localSheetId="0">[8]Insumos!#REF!</definedName>
    <definedName name="Ligado_y_Vaciado_Hormigón_Industrial_____4_M3">[8]Insumos!#REF!</definedName>
    <definedName name="Ligado_y_Vaciado_Hormigón_Industrial___10__20_M3" localSheetId="0">[8]Insumos!#REF!</definedName>
    <definedName name="Ligado_y_Vaciado_Hormigón_Industrial___10__20_M3">[8]Insumos!#REF!</definedName>
    <definedName name="Ligado_y_Vaciado_Hormigón_Industrial___4__10_M3" localSheetId="0">[8]Insumos!#REF!</definedName>
    <definedName name="Ligado_y_Vaciado_Hormigón_Industrial___4__10_M3">[8]Insumos!#REF!</definedName>
    <definedName name="ligadohormigon" localSheetId="0">[18]OBRAMANO!#REF!</definedName>
    <definedName name="ligadohormigon">[18]OBRAMANO!#REF!</definedName>
    <definedName name="ligadora" localSheetId="0">'[16]Listado Equipos a utilizar'!#REF!</definedName>
    <definedName name="ligadora">'[16]Listado Equipos a utilizar'!#REF!</definedName>
    <definedName name="Ligadora_de_1_funda" localSheetId="0">#REF!</definedName>
    <definedName name="Ligadora_de_1_funda">#REF!</definedName>
    <definedName name="Ligadora_de_1_funda_2">#N/A</definedName>
    <definedName name="Ligadora_de_1_funda_3">#N/A</definedName>
    <definedName name="Ligadora_de_2_funda" localSheetId="0">#REF!</definedName>
    <definedName name="Ligadora_de_2_funda">#REF!</definedName>
    <definedName name="Ligadora_de_2_funda_2">#N/A</definedName>
    <definedName name="Ligadora_de_2_funda_3">#N/A</definedName>
    <definedName name="LIGALIGA">[13]Ana!$F$3262</definedName>
    <definedName name="ligawinche">[13]Ana!$F$3274</definedName>
    <definedName name="limp.des.destronque">'[15]Analisis Unitarios'!$E$500</definedName>
    <definedName name="LIMPESC" localSheetId="0">#REF!</definedName>
    <definedName name="LIMPESC">#REF!</definedName>
    <definedName name="limpi" localSheetId="0">#REF!</definedName>
    <definedName name="limpi">#REF!</definedName>
    <definedName name="limpii" localSheetId="0">#REF!</definedName>
    <definedName name="limpii">#REF!</definedName>
    <definedName name="limpiii" localSheetId="0">#REF!</definedName>
    <definedName name="limpiii">#REF!</definedName>
    <definedName name="limpiiii" localSheetId="0">#REF!</definedName>
    <definedName name="limpiiii">#REF!</definedName>
    <definedName name="LIMPSALCERA" localSheetId="0">#REF!</definedName>
    <definedName name="LIMPSALCERA">#REF!</definedName>
    <definedName name="LIMPTUBOCPVC14" localSheetId="0">#REF!</definedName>
    <definedName name="LIMPTUBOCPVC14">#REF!</definedName>
    <definedName name="LIMPTUBOCPVCPINTA" localSheetId="0">#REF!</definedName>
    <definedName name="LIMPTUBOCPVCPINTA">#REF!</definedName>
    <definedName name="LIMPZOC" localSheetId="0">#REF!</definedName>
    <definedName name="LIMPZOC">#REF!</definedName>
    <definedName name="LINE" localSheetId="0" hidden="1">'[21]ANALISIS STO DGO'!#REF!</definedName>
    <definedName name="LINE" hidden="1">'[21]ANALISIS STO DGO'!#REF!</definedName>
    <definedName name="lineout" localSheetId="0" hidden="1">'[21]ANALISIS STO DGO'!#REF!</definedName>
    <definedName name="lineout" hidden="1">'[21]ANALISIS STO DGO'!#REF!</definedName>
    <definedName name="lista" localSheetId="0">#REF!</definedName>
    <definedName name="lista">#REF!</definedName>
    <definedName name="listaCosto">[24]Cotizaciones!$A$1:$H$1</definedName>
    <definedName name="LISTADO" localSheetId="0">#REF!</definedName>
    <definedName name="LISTADO">#REF!</definedName>
    <definedName name="listaPrecios">[24]ListaPrecios!$A:$I</definedName>
    <definedName name="Listelos_de_20_Cms_en_Baños">[17]Insumos!$B$44:$D$44</definedName>
    <definedName name="llaveacero" localSheetId="0">#REF!</definedName>
    <definedName name="llaveacero">#REF!</definedName>
    <definedName name="llaveacondicionamientohinca" localSheetId="0">#REF!</definedName>
    <definedName name="llaveacondicionamientohinca">#REF!</definedName>
    <definedName name="llaveacondicionamientohinca_2">#N/A</definedName>
    <definedName name="llaveacondicionamientohinca_3">#N/A</definedName>
    <definedName name="llaveagregado" localSheetId="0">#REF!</definedName>
    <definedName name="llaveagregado">#REF!</definedName>
    <definedName name="llaveagua" localSheetId="0">#REF!</definedName>
    <definedName name="llaveagua">#REF!</definedName>
    <definedName name="llavealambre" localSheetId="0">#REF!</definedName>
    <definedName name="llavealambre">#REF!</definedName>
    <definedName name="llaveanclajedepilotes" localSheetId="0">#REF!</definedName>
    <definedName name="llaveanclajedepilotes">#REF!</definedName>
    <definedName name="LLAVEANGULAR" localSheetId="0">#REF!</definedName>
    <definedName name="LLAVEANGULAR">#REF!</definedName>
    <definedName name="llavecablepostensado" localSheetId="0">#REF!</definedName>
    <definedName name="llavecablepostensado">#REF!</definedName>
    <definedName name="llavecastingbed" localSheetId="0">#REF!</definedName>
    <definedName name="llavecastingbed">#REF!</definedName>
    <definedName name="llavecemento" localSheetId="0">#REF!</definedName>
    <definedName name="llavecemento">#REF!</definedName>
    <definedName name="LLAVECHORRO" localSheetId="0">#REF!</definedName>
    <definedName name="LLAVECHORRO">#REF!</definedName>
    <definedName name="llaveclavos" localSheetId="0">#REF!</definedName>
    <definedName name="llaveclavos">#REF!</definedName>
    <definedName name="llavecuradoyaditivo" localSheetId="0">#REF!</definedName>
    <definedName name="llavecuradoyaditivo">#REF!</definedName>
    <definedName name="llaveempalmepilotes" localSheetId="0">#REF!</definedName>
    <definedName name="llaveempalmepilotes">#REF!</definedName>
    <definedName name="LLAVEEMPOTRAR12" localSheetId="0">#REF!</definedName>
    <definedName name="LLAVEEMPOTRAR12">#REF!</definedName>
    <definedName name="llavehincapilotes" localSheetId="0">#REF!</definedName>
    <definedName name="llavehincapilotes">#REF!</definedName>
    <definedName name="llaveizadotabletas" localSheetId="0">#REF!</definedName>
    <definedName name="llaveizadotabletas">#REF!</definedName>
    <definedName name="llaveizajevigaspostensadas" localSheetId="0">#REF!</definedName>
    <definedName name="llaveizajevigaspostensadas">#REF!</definedName>
    <definedName name="llaveizajevigaspostensadas_2">#N/A</definedName>
    <definedName name="llaveizajevigaspostensadas_3">#N/A</definedName>
    <definedName name="llaveligadoyvaciado" localSheetId="0">#REF!</definedName>
    <definedName name="llaveligadoyvaciado">#REF!</definedName>
    <definedName name="llaveligadoyvaciado_2">#N/A</definedName>
    <definedName name="llaveligadoyvaciado_3">#N/A</definedName>
    <definedName name="llavemadera" localSheetId="0">#REF!</definedName>
    <definedName name="llavemadera">#REF!</definedName>
    <definedName name="llavemadera_2">#N/A</definedName>
    <definedName name="llavemadera_3">#N/A</definedName>
    <definedName name="llavemanejocemento" localSheetId="0">#REF!</definedName>
    <definedName name="llavemanejocemento">#REF!</definedName>
    <definedName name="llavemanejocemento_2">#N/A</definedName>
    <definedName name="llavemanejocemento_3">#N/A</definedName>
    <definedName name="llavemanejopilotes" localSheetId="0">#REF!</definedName>
    <definedName name="llavemanejopilotes">#REF!</definedName>
    <definedName name="llavemanejopilotes_2">#N/A</definedName>
    <definedName name="llavemanejopilotes_3">#N/A</definedName>
    <definedName name="llavemoacero" localSheetId="0">#REF!</definedName>
    <definedName name="llavemoacero">#REF!</definedName>
    <definedName name="llavemoacero_2">#N/A</definedName>
    <definedName name="llavemoacero_3">#N/A</definedName>
    <definedName name="llavemomadera" localSheetId="0">#REF!</definedName>
    <definedName name="llavemomadera">#REF!</definedName>
    <definedName name="llavemomadera_2">#N/A</definedName>
    <definedName name="llavemomadera_3">#N/A</definedName>
    <definedName name="LLAVEORINALPEQ" localSheetId="0">#REF!</definedName>
    <definedName name="LLAVEORINALPEQ">#REF!</definedName>
    <definedName name="LLAVES" localSheetId="0">#REF!</definedName>
    <definedName name="LLAVES">#REF!</definedName>
    <definedName name="LLAVESENCCROM" localSheetId="0">#REF!</definedName>
    <definedName name="LLAVESENCCROM">#REF!</definedName>
    <definedName name="llavetratamientomoldes" localSheetId="0">#REF!</definedName>
    <definedName name="llavetratamientomoldes">#REF!</definedName>
    <definedName name="llavetratamientomoldes_2">#N/A</definedName>
    <definedName name="llavetratamientomoldes_3">#N/A</definedName>
    <definedName name="LLAVIN" localSheetId="0">#REF!</definedName>
    <definedName name="LLAVIN">#REF!</definedName>
    <definedName name="LLAVINCOR" localSheetId="0">#REF!</definedName>
    <definedName name="LLAVINCOR">#REF!</definedName>
    <definedName name="LLENADOHUECOS" localSheetId="0">#REF!</definedName>
    <definedName name="LLENADOHUECOS">#REF!</definedName>
    <definedName name="LLENADOHUECOS20" localSheetId="0">#REF!</definedName>
    <definedName name="LLENADOHUECOS20">#REF!</definedName>
    <definedName name="LLENADOHUECOS40" localSheetId="0">#REF!</definedName>
    <definedName name="LLENADOHUECOS40">#REF!</definedName>
    <definedName name="LLENADOHUECOS60" localSheetId="0">#REF!</definedName>
    <definedName name="LLENADOHUECOS60">#REF!</definedName>
    <definedName name="LLENADOHUECOS80" localSheetId="0">#REF!</definedName>
    <definedName name="LLENADOHUECOS80">#REF!</definedName>
    <definedName name="LMEMBAJADOR" localSheetId="0">#REF!</definedName>
    <definedName name="LMEMBAJADOR">#REF!</definedName>
    <definedName name="LOSA12" localSheetId="0">#REF!</definedName>
    <definedName name="LOSA12">#REF!</definedName>
    <definedName name="LOSA20" localSheetId="0">#REF!</definedName>
    <definedName name="LOSA20">#REF!</definedName>
    <definedName name="LOSA30" localSheetId="0">#REF!</definedName>
    <definedName name="LOSA30">#REF!</definedName>
    <definedName name="Losetas_30x30_Italianas___S_350" localSheetId="0">[8]Insumos!#REF!</definedName>
    <definedName name="Losetas_30x30_Italianas___S_350">[8]Insumos!#REF!</definedName>
    <definedName name="Losetas_33x33_Italianas____Granito_Rosa" localSheetId="0">[8]Insumos!#REF!</definedName>
    <definedName name="Losetas_33x33_Italianas____Granito_Rosa">[8]Insumos!#REF!</definedName>
    <definedName name="Losetas_de_Barro_exagonal_Grande_C_Transp." localSheetId="0">[8]Insumos!#REF!</definedName>
    <definedName name="Losetas_de_Barro_exagonal_Grande_C_Transp.">[8]Insumos!#REF!</definedName>
    <definedName name="Losetas_de_Barro_Feria_Grande_C_Transp." localSheetId="0">[8]Insumos!#REF!</definedName>
    <definedName name="Losetas_de_Barro_Feria_Grande_C_Transp.">[8]Insumos!#REF!</definedName>
    <definedName name="LUBRICANTE" localSheetId="0">#REF!</definedName>
    <definedName name="LUBRICANTE">#REF!</definedName>
    <definedName name="lubricantes">[45]Materiales!$K$15</definedName>
    <definedName name="LUZCENITAL">[13]Ana!$F$3344</definedName>
    <definedName name="LUZPARQEMT" localSheetId="0">#REF!</definedName>
    <definedName name="LUZPARQEMT">#REF!</definedName>
    <definedName name="M" localSheetId="0">[1]Presup.!#REF!</definedName>
    <definedName name="M">[1]Presup.!#REF!</definedName>
    <definedName name="M.O._Colocación_Cables_Postensados" localSheetId="0">#REF!</definedName>
    <definedName name="M.O._Colocación_Cables_Postensados">#REF!</definedName>
    <definedName name="M.O._Colocación_Cables_Postensados_2">#N/A</definedName>
    <definedName name="M.O._Colocación_Cables_Postensados_3">#N/A</definedName>
    <definedName name="M.O._Colocación_Tabletas_Prefabricados" localSheetId="0">#REF!</definedName>
    <definedName name="M.O._Colocación_Tabletas_Prefabricados">#REF!</definedName>
    <definedName name="M.O._Colocación_Tabletas_Prefabricados_2">#N/A</definedName>
    <definedName name="M.O._Colocación_Tabletas_Prefabricados_3">#N/A</definedName>
    <definedName name="M.O._Confección_Moldes" localSheetId="0">#REF!</definedName>
    <definedName name="M.O._Confección_Moldes">#REF!</definedName>
    <definedName name="M.O._Confección_Moldes_2">#N/A</definedName>
    <definedName name="M.O._Confección_Moldes_3">#N/A</definedName>
    <definedName name="M.O._Vigas_Postensadas__Incl._Cast." localSheetId="0">#REF!</definedName>
    <definedName name="M.O._Vigas_Postensadas__Incl._Cast.">#REF!</definedName>
    <definedName name="M.O._Vigas_Postensadas__Incl._Cast._2">#N/A</definedName>
    <definedName name="M.O._Vigas_Postensadas__Incl._Cast._3">#N/A</definedName>
    <definedName name="M.O.Pintura.Int.">'[25]Costos Mano de Obra'!$O$52</definedName>
    <definedName name="M.T." localSheetId="0">[9]A!#REF!</definedName>
    <definedName name="M.T.">[9]A!#REF!</definedName>
    <definedName name="M_O_Armadura_Columna">[17]Insumos!$B$78:$D$78</definedName>
    <definedName name="M_O_Armadura_Dintel_y_Viga">[17]Insumos!$B$79:$D$79</definedName>
    <definedName name="M_O_Cantos">[17]Insumos!$B$99:$D$99</definedName>
    <definedName name="M_O_Carpintero_2da._Categoría">[17]Insumos!$B$96:$D$96</definedName>
    <definedName name="M_O_Cerámica_Italiana_en_Pared">[17]Insumos!$B$102:$D$102</definedName>
    <definedName name="M_O_Colocación_Adoquines">[17]Insumos!$B$104:$D$104</definedName>
    <definedName name="M_O_Colocación_de_Bloques_de_4">[17]Insumos!$B$105:$D$105</definedName>
    <definedName name="M_O_Colocación_de_Bloques_de_6">[17]Insumos!$B$106:$D$106</definedName>
    <definedName name="M_O_Colocación_de_Bloques_de_8">[17]Insumos!$B$107:$D$107</definedName>
    <definedName name="M_O_Colocación_Listelos">[17]Insumos!$B$114:$D$114</definedName>
    <definedName name="M_O_Colocación_Piso_Cerámica_Criolla">[17]Insumos!$B$108:$D$108</definedName>
    <definedName name="M_O_Colocación_Piso_de_Granito_40_X_40">[17]Insumos!$B$111:$D$111</definedName>
    <definedName name="M_O_Colocación_Zócalos_de_Cerámica">[17]Insumos!$B$113:$D$113</definedName>
    <definedName name="M_O_Confección_de_Andamios">[17]Insumos!$B$115:$D$115</definedName>
    <definedName name="M_O_Construcción_Acera_Frotada_y_Violinada">[17]Insumos!$B$116:$D$116</definedName>
    <definedName name="M_O_Corte_y_Amarre_de_Varilla">[17]Insumos!$B$119:$D$119</definedName>
    <definedName name="M_O_Elaboración__Vaciado_y_Frotado_Losa_de_Piso" localSheetId="0">[8]Insumos!#REF!</definedName>
    <definedName name="M_O_Elaboración__Vaciado_y_Frotado_Losa_de_Piso">[8]Insumos!#REF!</definedName>
    <definedName name="M_O_Elaboración_Cámara_Inspección">[17]Insumos!$B$120:$D$120</definedName>
    <definedName name="M_O_Elaboración_Trampa_de_Grasa">[17]Insumos!$B$121:$D$121</definedName>
    <definedName name="M_O_Encofrado_y_Desenc._Muros_Cara" localSheetId="0">[8]Insumos!#REF!</definedName>
    <definedName name="M_O_Encofrado_y_Desenc._Muros_Cara">[8]Insumos!#REF!</definedName>
    <definedName name="M_O_Envarillado_de_Escalera">[17]Insumos!$B$81:$D$81</definedName>
    <definedName name="M_O_Fino_de_Techo_Inclinado">[17]Insumos!$B$83:$D$83</definedName>
    <definedName name="M_O_Fino_de_Techo_Plano">[17]Insumos!$B$84:$D$84</definedName>
    <definedName name="M_O_Fraguache" localSheetId="0">[8]Insumos!#REF!</definedName>
    <definedName name="M_O_Fraguache">[8]Insumos!#REF!</definedName>
    <definedName name="M_O_Goteros_Colgantes">[17]Insumos!$B$85:$D$85</definedName>
    <definedName name="M_O_Llenado_de_huecos">[17]Insumos!$B$86:$D$86</definedName>
    <definedName name="M_O_Maestro">[17]Insumos!$B$87:$D$87</definedName>
    <definedName name="M_O_Malla_Eléctro_Soldada" localSheetId="0">[8]Insumos!#REF!</definedName>
    <definedName name="M_O_Malla_Eléctro_Soldada">[8]Insumos!#REF!</definedName>
    <definedName name="M_O_Obrero_Ligado">[17]Insumos!$B$88:$D$88</definedName>
    <definedName name="M_O_Pañete_Maestreado_Exterior">[17]Insumos!$B$91:$D$91</definedName>
    <definedName name="M_O_Pañete_Maestreado_Interior">[17]Insumos!$B$92:$D$92</definedName>
    <definedName name="M_O_Preparación_del_Terreno">[17]Insumos!$B$94:$D$94</definedName>
    <definedName name="M_O_Quintal_Trabajado">[17]Insumos!$B$77:$D$77</definedName>
    <definedName name="M_O_Regado__Compactación__Mojado__Trasl.Mat.__A_M">[17]Insumos!$B$132:$D$132</definedName>
    <definedName name="M_O_Regado_Mojado_y_Apisonado____Material_Granular_y_Arena" localSheetId="0">[8]Insumos!#REF!</definedName>
    <definedName name="M_O_Regado_Mojado_y_Apisonado____Material_Granular_y_Arena">[8]Insumos!#REF!</definedName>
    <definedName name="M_O_Repello" localSheetId="0">[8]Insumos!#REF!</definedName>
    <definedName name="M_O_Repello">[8]Insumos!#REF!</definedName>
    <definedName name="M_O_Subida_de_Acero_para_Losa">[17]Insumos!$B$82:$D$82</definedName>
    <definedName name="M_O_Subida_de_Materiales">[17]Insumos!$B$95:$D$95</definedName>
    <definedName name="M_O_Técnico_Calificado">[17]Insumos!$B$149:$D$149</definedName>
    <definedName name="M_O_Zabaletas">[17]Insumos!$B$98:$D$98</definedName>
    <definedName name="m2ceramica">'[29]Analisis Unit. '!$F$47</definedName>
    <definedName name="m3arena">'[29]Analisis Unit. '!$F$41</definedName>
    <definedName name="m3arepanete">'[29]Analisis Unit. '!$F$44</definedName>
    <definedName name="m3grava">'[29]Analisis Unit. '!$F$42</definedName>
    <definedName name="MA">'[23]Mano de Obra'!$D$10</definedName>
    <definedName name="MACO">[18]EQUIPOS!$I$21</definedName>
    <definedName name="MADEMTECHOHAMALLA" localSheetId="0">#REF!</definedName>
    <definedName name="MADEMTECHOHAMALLA">#REF!</definedName>
    <definedName name="MADEMTECHOHAVAR" localSheetId="0">#REF!</definedName>
    <definedName name="MADEMTECHOHAVAR">#REF!</definedName>
    <definedName name="Madera" localSheetId="0">#REF!</definedName>
    <definedName name="Madera">#REF!</definedName>
    <definedName name="Madera_2">#N/A</definedName>
    <definedName name="Madera_3">#N/A</definedName>
    <definedName name="MADERAC" localSheetId="0">#REF!</definedName>
    <definedName name="MADERAC">#REF!</definedName>
    <definedName name="MAESTROCARP" localSheetId="0">#REF!</definedName>
    <definedName name="MAESTROCARP">#REF!</definedName>
    <definedName name="MALLACICL6HG">[13]Ana!$F$4383</definedName>
    <definedName name="mami" localSheetId="0">#REF!</definedName>
    <definedName name="mami">#REF!</definedName>
    <definedName name="mamii" localSheetId="0">#REF!</definedName>
    <definedName name="mamii">#REF!</definedName>
    <definedName name="mamiii" localSheetId="0">#REF!</definedName>
    <definedName name="mamiii">#REF!</definedName>
    <definedName name="mamiiii" localSheetId="0">#REF!</definedName>
    <definedName name="mamiiii">#REF!</definedName>
    <definedName name="MAMPARAPINOTRAT" localSheetId="0">#REF!</definedName>
    <definedName name="MAMPARAPINOTRAT">#REF!</definedName>
    <definedName name="MAMPARAPINOTRATM2" localSheetId="0">#REF!</definedName>
    <definedName name="MAMPARAPINOTRATM2">#REF!</definedName>
    <definedName name="MANG34NEGRACALENT" localSheetId="0">#REF!</definedName>
    <definedName name="MANG34NEGRACALENT">#REF!</definedName>
    <definedName name="Mano_de_Obra_Acero" localSheetId="0">#REF!</definedName>
    <definedName name="Mano_de_Obra_Acero">#REF!</definedName>
    <definedName name="Mano_de_Obra_Acero_2">#N/A</definedName>
    <definedName name="Mano_de_Obra_Acero_3">#N/A</definedName>
    <definedName name="Mano_de_Obra_Madera" localSheetId="0">#REF!</definedName>
    <definedName name="Mano_de_Obra_Madera">#REF!</definedName>
    <definedName name="Mano_de_Obra_Madera_2">#N/A</definedName>
    <definedName name="Mano_de_Obra_Madera_3">#N/A</definedName>
    <definedName name="manoObras">'[24]M.O. MinisterioTrabajo'!$B$1:$B$845</definedName>
    <definedName name="mantenimientodemoldes" localSheetId="0">#REF!</definedName>
    <definedName name="mantenimientodemoldes">#REF!</definedName>
    <definedName name="manti" localSheetId="0">#REF!</definedName>
    <definedName name="manti">#REF!</definedName>
    <definedName name="mantii" localSheetId="0">#REF!</definedName>
    <definedName name="mantii">#REF!</definedName>
    <definedName name="mantiii" localSheetId="0">#REF!</definedName>
    <definedName name="mantiii">#REF!</definedName>
    <definedName name="mantiiii" localSheetId="0">#REF!</definedName>
    <definedName name="mantiiii">#REF!</definedName>
    <definedName name="maquito" localSheetId="0">'[16]Listado Equipos a utilizar'!#REF!</definedName>
    <definedName name="maquito">'[16]Listado Equipos a utilizar'!#REF!</definedName>
    <definedName name="MARCOCA" localSheetId="0">#REF!</definedName>
    <definedName name="MARCOCA">#REF!</definedName>
    <definedName name="MARCOPI" localSheetId="0">#REF!</definedName>
    <definedName name="MARCOPI">#REF!</definedName>
    <definedName name="Marcos_de_Pino_Americano" localSheetId="0">[8]Insumos!#REF!</definedName>
    <definedName name="Marcos_de_Pino_Americano">[8]Insumos!#REF!</definedName>
    <definedName name="marmolpiso" localSheetId="0">#REF!</definedName>
    <definedName name="marmolpiso">#REF!</definedName>
    <definedName name="martillo" localSheetId="0">#REF!</definedName>
    <definedName name="martillo">#REF!</definedName>
    <definedName name="Material_Base" localSheetId="0">[8]Insumos!#REF!</definedName>
    <definedName name="Material_Base">[8]Insumos!#REF!</definedName>
    <definedName name="Material_Granular____Cascajo_T_Yubazo" localSheetId="0">[8]Insumos!#REF!</definedName>
    <definedName name="Material_Granular____Cascajo_T_Yubazo">[8]Insumos!#REF!</definedName>
    <definedName name="MBR" localSheetId="0">#REF!</definedName>
    <definedName name="MBR">#REF!</definedName>
    <definedName name="mes.camion.transp">'[15]Analisis Unitarios'!$F$58</definedName>
    <definedName name="mes.camioneta">'[15]Analisis Unitarios'!$F$57</definedName>
    <definedName name="mes.contable">'[15]Analisis Unitarios'!$F$6</definedName>
    <definedName name="mes.equipo.topo">'[15]Analisis Unitarios'!$F$20</definedName>
    <definedName name="mes.guarda.al">'[15]Analisis Unitarios'!$F$8</definedName>
    <definedName name="mes.ing.fre">'[15]Analisis Unitarios'!$F$5</definedName>
    <definedName name="mes.ing.res">'[15]Analisis Unitarios'!$F$4</definedName>
    <definedName name="mes.secretaria">'[15]Analisis Unitarios'!$F$7</definedName>
    <definedName name="mes.sereno">'[15]Analisis Unitarios'!$F$9</definedName>
    <definedName name="meses.proyecto">'[15]Analisis Unitarios'!$K$3</definedName>
    <definedName name="MEZCALAREPMOR">[13]Ana!$F$4415</definedName>
    <definedName name="MEZCBAN" localSheetId="0">#REF!</definedName>
    <definedName name="MEZCBAN">#REF!</definedName>
    <definedName name="MEZCBIDET" localSheetId="0">#REF!</definedName>
    <definedName name="MEZCBIDET">#REF!</definedName>
    <definedName name="MEZCFREG" localSheetId="0">#REF!</definedName>
    <definedName name="MEZCFREG">#REF!</definedName>
    <definedName name="MEZCLA125" localSheetId="0">#REF!</definedName>
    <definedName name="MEZCLA125">#REF!</definedName>
    <definedName name="MEZCLA13" localSheetId="0">#REF!</definedName>
    <definedName name="MEZCLA13">#REF!</definedName>
    <definedName name="MEZCLA14" localSheetId="0">#REF!</definedName>
    <definedName name="MEZCLA14">#REF!</definedName>
    <definedName name="MEZCLANATILLA" localSheetId="0">#REF!</definedName>
    <definedName name="MEZCLANATILLA">#REF!</definedName>
    <definedName name="MEZCLAV" localSheetId="0">#REF!</definedName>
    <definedName name="MEZCLAV">#REF!</definedName>
    <definedName name="MEZEMP">[13]Ana!$F$4397</definedName>
    <definedName name="ministerioTrabajo">'[24]M.O. MinisterioTrabajo'!$A$1:$N$845</definedName>
    <definedName name="MKLLL" localSheetId="0">#REF!</definedName>
    <definedName name="MKLLL">#REF!</definedName>
    <definedName name="mlzocalo">'[29]Analisis Unit. '!$F$46</definedName>
    <definedName name="mo.cer.pared">'[29]Analisis Unit. '!$F$26</definedName>
    <definedName name="MOACERA" localSheetId="0">#REF!</definedName>
    <definedName name="MOACERA">#REF!</definedName>
    <definedName name="moacero">'[29]Analisis Unit. '!$G$9</definedName>
    <definedName name="MOBADEN" localSheetId="0">#REF!</definedName>
    <definedName name="MOBADEN">#REF!</definedName>
    <definedName name="MOBASECON" localSheetId="0">#REF!</definedName>
    <definedName name="MOBASECON">#REF!</definedName>
    <definedName name="MOCANTOS" localSheetId="0">#REF!</definedName>
    <definedName name="MOCANTOS">#REF!</definedName>
    <definedName name="MOCAPATER" localSheetId="0">#REF!</definedName>
    <definedName name="MOCAPATER">#REF!</definedName>
    <definedName name="MOCARETEO" localSheetId="0">#REF!</definedName>
    <definedName name="MOCARETEO">#REF!</definedName>
    <definedName name="mocarpinteria" localSheetId="0">#REF!</definedName>
    <definedName name="mocarpinteria">#REF!</definedName>
    <definedName name="MOCERCRI1520PARED" localSheetId="0">#REF!</definedName>
    <definedName name="MOCERCRI1520PARED">#REF!</definedName>
    <definedName name="MOCERIMP1520PARED" localSheetId="0">#REF!</definedName>
    <definedName name="MOCERIMP1520PARED">#REF!</definedName>
    <definedName name="MOCONTEN553015" localSheetId="0">#REF!</definedName>
    <definedName name="MOCONTEN553015">#REF!</definedName>
    <definedName name="MODEMCIMPIEDRA" localSheetId="0">#REF!</definedName>
    <definedName name="MODEMCIMPIEDRA">#REF!</definedName>
    <definedName name="MODEMCIMVIEHSIMPLE" localSheetId="0">#REF!</definedName>
    <definedName name="MODEMCIMVIEHSIMPLE">#REF!</definedName>
    <definedName name="MODEMMUROHA" localSheetId="0">#REF!</definedName>
    <definedName name="MODEMMUROHA">#REF!</definedName>
    <definedName name="MODEMMUROPIE" localSheetId="0">#REF!</definedName>
    <definedName name="MODEMMUROPIE">#REF!</definedName>
    <definedName name="MODEMMUROTAPIA" localSheetId="0">#REF!</definedName>
    <definedName name="MODEMMUROTAPIA">#REF!</definedName>
    <definedName name="MODEMOLERCIMHA" localSheetId="0">#REF!</definedName>
    <definedName name="MODEMOLERCIMHA">#REF!</definedName>
    <definedName name="MODEMTECHOTEJA" localSheetId="0">#REF!</definedName>
    <definedName name="MODEMTECHOTEJA">#REF!</definedName>
    <definedName name="MOEMPANETECOL" localSheetId="0">#REF!</definedName>
    <definedName name="MOEMPANETECOL">#REF!</definedName>
    <definedName name="MOEMPANETEEXT" localSheetId="0">#REF!</definedName>
    <definedName name="MOEMPANETEEXT">#REF!</definedName>
    <definedName name="MOEMPANETEINT" localSheetId="0">#REF!</definedName>
    <definedName name="MOEMPANETEINT">#REF!</definedName>
    <definedName name="MOEMPANETETECHO" localSheetId="0">#REF!</definedName>
    <definedName name="MOEMPANETETECHO">#REF!</definedName>
    <definedName name="MOENCTCANTEP" localSheetId="0">#REF!</definedName>
    <definedName name="MOENCTCANTEP">#REF!</definedName>
    <definedName name="MOENCTCCAVA" localSheetId="0">#REF!</definedName>
    <definedName name="MOENCTCCAVA">#REF!</definedName>
    <definedName name="MOENCTCCOL30" localSheetId="0">#REF!</definedName>
    <definedName name="MOENCTCCOL30">#REF!</definedName>
    <definedName name="MOENCTCCOL4050" localSheetId="0">#REF!</definedName>
    <definedName name="MOENCTCCOL4050">#REF!</definedName>
    <definedName name="MOENCTCDINT" localSheetId="0">#REF!</definedName>
    <definedName name="MOENCTCDINT">#REF!</definedName>
    <definedName name="MOENCTCLOSA3AGUA" localSheetId="0">#REF!</definedName>
    <definedName name="MOENCTCLOSA3AGUA">#REF!</definedName>
    <definedName name="MOENCTCLOSAPLA" localSheetId="0">#REF!</definedName>
    <definedName name="MOENCTCLOSAPLA">#REF!</definedName>
    <definedName name="MOENCTCMUROCARA" localSheetId="0">#REF!</definedName>
    <definedName name="MOENCTCMUROCARA">#REF!</definedName>
    <definedName name="MOENCTCRAMPA" localSheetId="0">#REF!</definedName>
    <definedName name="MOENCTCRAMPA">#REF!</definedName>
    <definedName name="MOENCTCVIGA2040" localSheetId="0">#REF!</definedName>
    <definedName name="MOENCTCVIGA2040">#REF!</definedName>
    <definedName name="MOENCTCVIGA3050" localSheetId="0">#REF!</definedName>
    <definedName name="MOENCTCVIGA3050">#REF!</definedName>
    <definedName name="MOENCTCVIGA3060" localSheetId="0">#REF!</definedName>
    <definedName name="MOENCTCVIGA3060">#REF!</definedName>
    <definedName name="MOENCTCVIGA4080" localSheetId="0">#REF!</definedName>
    <definedName name="MOENCTCVIGA4080">#REF!</definedName>
    <definedName name="MOESTRIAS" localSheetId="0">#REF!</definedName>
    <definedName name="MOESTRIAS">#REF!</definedName>
    <definedName name="MOFINOBER" localSheetId="0">#REF!</definedName>
    <definedName name="MOFINOBER">#REF!</definedName>
    <definedName name="MOFINOHOR" localSheetId="0">#REF!</definedName>
    <definedName name="MOFINOHOR">#REF!</definedName>
    <definedName name="MOFINOINCL" localSheetId="0">#REF!</definedName>
    <definedName name="MOFINOINCL">#REF!</definedName>
    <definedName name="MOFRAGUACHE" localSheetId="0">#REF!</definedName>
    <definedName name="MOFRAGUACHE">#REF!</definedName>
    <definedName name="MOGOTEROCOL" localSheetId="0">#REF!</definedName>
    <definedName name="MOGOTEROCOL">#REF!</definedName>
    <definedName name="MOGOTERORAN" localSheetId="0">#REF!</definedName>
    <definedName name="MOGOTERORAN">#REF!</definedName>
    <definedName name="MOGRANITO25" localSheetId="0">#REF!</definedName>
    <definedName name="MOGRANITO25">#REF!</definedName>
    <definedName name="MOGRANITO30" localSheetId="0">#REF!</definedName>
    <definedName name="MOGRANITO30">#REF!</definedName>
    <definedName name="MOGRANITO40" localSheetId="0">#REF!</definedName>
    <definedName name="MOGRANITO40">#REF!</definedName>
    <definedName name="Mojado_en_Compactación_con_equipo" localSheetId="0">[8]Insumos!#REF!</definedName>
    <definedName name="Mojado_en_Compactación_con_equipo">[8]Insumos!#REF!</definedName>
    <definedName name="MOLOSETATERRAZA" localSheetId="0">#REF!</definedName>
    <definedName name="MOLOSETATERRAZA">#REF!</definedName>
    <definedName name="MOMOSAICO" localSheetId="0">#REF!</definedName>
    <definedName name="MOMOSAICO">#REF!</definedName>
    <definedName name="MONATILLA" localSheetId="0">#REF!</definedName>
    <definedName name="MONATILLA">#REF!</definedName>
    <definedName name="MONTARCERCTE" localSheetId="0">#REF!</definedName>
    <definedName name="MONTARCERCTE">#REF!</definedName>
    <definedName name="MONTARMARCOCAOBA" localSheetId="0">#REF!</definedName>
    <definedName name="MONTARMARCOCAOBA">#REF!</definedName>
    <definedName name="MONTARMARCOCTE" localSheetId="0">#REF!</definedName>
    <definedName name="MONTARMARCOCTE">#REF!</definedName>
    <definedName name="MONTARMARCOMET" localSheetId="0">#REF!</definedName>
    <definedName name="MONTARMARCOMET">#REF!</definedName>
    <definedName name="MONTARPTACORRER1" localSheetId="0">#REF!</definedName>
    <definedName name="MONTARPTACORRER1">#REF!</definedName>
    <definedName name="MONTARPTACORRER2" localSheetId="0">#REF!</definedName>
    <definedName name="MONTARPTACORRER2">#REF!</definedName>
    <definedName name="MONTARPTAPANEL" localSheetId="0">#REF!</definedName>
    <definedName name="MONTARPTAPANEL">#REF!</definedName>
    <definedName name="MONTARPTAPINO" localSheetId="0">#REF!</definedName>
    <definedName name="MONTARPTAPINO">#REF!</definedName>
    <definedName name="MONTARPTAPLUM" localSheetId="0">#REF!</definedName>
    <definedName name="MONTARPTAPLUM">#REF!</definedName>
    <definedName name="MONTARPTAPLY" localSheetId="0">#REF!</definedName>
    <definedName name="MONTARPTAPLY">#REF!</definedName>
    <definedName name="MONTARPTAVAIVEN" localSheetId="0">#REF!</definedName>
    <definedName name="MONTARPTAVAIVEN">#REF!</definedName>
    <definedName name="MONTURAPU" localSheetId="0">#REF!</definedName>
    <definedName name="MONTURAPU">#REF!</definedName>
    <definedName name="MOPIEDRA" localSheetId="0">#REF!</definedName>
    <definedName name="MOPIEDRA">#REF!</definedName>
    <definedName name="mopintura">'[29]Analisis Unit. '!$F$27</definedName>
    <definedName name="MOPINTURAAGUA" localSheetId="0">#REF!</definedName>
    <definedName name="MOPINTURAAGUA">#REF!</definedName>
    <definedName name="MOPINTURAMANT" localSheetId="0">#REF!</definedName>
    <definedName name="MOPINTURAMANT">#REF!</definedName>
    <definedName name="MOPISOCERAMICA" localSheetId="0">#REF!</definedName>
    <definedName name="MOPISOCERAMICA">#REF!</definedName>
    <definedName name="MOPISOCERCRI11520" localSheetId="0">#REF!</definedName>
    <definedName name="MOPISOCERCRI11520">#REF!</definedName>
    <definedName name="MOPISOCERCRI1520" localSheetId="0">#REF!</definedName>
    <definedName name="MOPISOCERCRI1520">#REF!</definedName>
    <definedName name="MOPISOCERIMP1520" localSheetId="0">#REF!</definedName>
    <definedName name="MOPISOCERIMP1520">#REF!</definedName>
    <definedName name="MOPISOFERIA" localSheetId="0">#REF!</definedName>
    <definedName name="MOPISOFERIA">#REF!</definedName>
    <definedName name="MOPISOFROTADO" localSheetId="0">#REF!</definedName>
    <definedName name="MOPISOFROTADO">#REF!</definedName>
    <definedName name="MOPISOFROTAVIOL" localSheetId="0">#REF!</definedName>
    <definedName name="MOPISOFROTAVIOL">#REF!</definedName>
    <definedName name="MOPISOHORMPUL" localSheetId="0">#REF!</definedName>
    <definedName name="MOPISOHORMPUL">#REF!</definedName>
    <definedName name="MOPISORENOPULID" localSheetId="0">#REF!</definedName>
    <definedName name="MOPISORENOPULID">#REF!</definedName>
    <definedName name="MOPULIDO" localSheetId="0">#REF!</definedName>
    <definedName name="MOPULIDO">#REF!</definedName>
    <definedName name="MOQUICIOS" localSheetId="0">#REF!</definedName>
    <definedName name="MOQUICIOS">#REF!</definedName>
    <definedName name="MOREGISTRO" localSheetId="0">#REF!</definedName>
    <definedName name="MOREGISTRO">#REF!</definedName>
    <definedName name="MOREPELLO" localSheetId="0">#REF!</definedName>
    <definedName name="MOREPELLO">#REF!</definedName>
    <definedName name="MORESANE" localSheetId="0">#REF!</definedName>
    <definedName name="MORESANE">#REF!</definedName>
    <definedName name="morfraguache">'[29]Analisis Unit. '!$F$96</definedName>
    <definedName name="morpanete">'[29]Analisis Unit. '!$F$85</definedName>
    <definedName name="mortero.1.4.pañete">'[25]Ana. Horm mexc mort'!$D$85</definedName>
    <definedName name="MORTERO110">[13]Ana!$F$4421</definedName>
    <definedName name="MORTERO12">[13]Ana!$F$4410</definedName>
    <definedName name="MORTERO13">[13]Ana!$F$4392</definedName>
    <definedName name="MORTERO14">[13]Ana!$F$4403</definedName>
    <definedName name="Mosaico_Fondo_Blanco_30x30____Corriente" localSheetId="0">[8]Insumos!#REF!</definedName>
    <definedName name="Mosaico_Fondo_Blanco_30x30____Corriente">[8]Insumos!#REF!</definedName>
    <definedName name="mosbotichinorojo" localSheetId="0">#REF!</definedName>
    <definedName name="mosbotichinorojo">#REF!</definedName>
    <definedName name="MOTRAMPA" localSheetId="0">#REF!</definedName>
    <definedName name="MOTRAMPA">#REF!</definedName>
    <definedName name="MOZABALETAPISO" localSheetId="0">#REF!</definedName>
    <definedName name="MOZABALETAPISO">#REF!</definedName>
    <definedName name="MOZABALETATECHO" localSheetId="0">#REF!</definedName>
    <definedName name="MOZABALETATECHO">#REF!</definedName>
    <definedName name="mozaicoFG" localSheetId="0">#REF!</definedName>
    <definedName name="mozaicoFG">#REF!</definedName>
    <definedName name="mpie">0.3048</definedName>
    <definedName name="MULTI" localSheetId="0">[9]A!#REF!</definedName>
    <definedName name="MULTI">[9]A!#REF!</definedName>
    <definedName name="MURO30" localSheetId="0">#REF!</definedName>
    <definedName name="MURO30">#REF!</definedName>
    <definedName name="MUROBOVEDA12A10X2AD" localSheetId="0">#REF!</definedName>
    <definedName name="MUROBOVEDA12A10X2AD">#REF!</definedName>
    <definedName name="muros" localSheetId="0">[9]A!#REF!</definedName>
    <definedName name="muros">[9]A!#REF!</definedName>
    <definedName name="MZNATILLA" localSheetId="0">#REF!</definedName>
    <definedName name="MZNATILLA">#REF!</definedName>
    <definedName name="NADA" localSheetId="0">#REF!</definedName>
    <definedName name="NADA">#REF!</definedName>
    <definedName name="NATILLA">[13]Ana!$F$375</definedName>
    <definedName name="NCLASI" localSheetId="0">#REF!</definedName>
    <definedName name="NCLASI">#REF!</definedName>
    <definedName name="NCLASII" localSheetId="0">#REF!</definedName>
    <definedName name="NCLASII">#REF!</definedName>
    <definedName name="NCLASIII" localSheetId="0">#REF!</definedName>
    <definedName name="NCLASIII">#REF!</definedName>
    <definedName name="NCLASIIII" localSheetId="0">#REF!</definedName>
    <definedName name="NCLASIIII">#REF!</definedName>
    <definedName name="NIPLE12X4HG" localSheetId="0">#REF!</definedName>
    <definedName name="NIPLE12X4HG">#REF!</definedName>
    <definedName name="NIPLE34X4HG" localSheetId="0">#REF!</definedName>
    <definedName name="NIPLE34X4HG">#REF!</definedName>
    <definedName name="NIPLECROM38X212" localSheetId="0">#REF!</definedName>
    <definedName name="NIPLECROM38X212">#REF!</definedName>
    <definedName name="nissan" localSheetId="0">'[16]Listado Equipos a utilizar'!#REF!</definedName>
    <definedName name="nissan">'[16]Listado Equipos a utilizar'!#REF!</definedName>
    <definedName name="num.meses" localSheetId="0">#REF!</definedName>
    <definedName name="num.meses">#REF!</definedName>
    <definedName name="o">[12]analisis!$F$5</definedName>
    <definedName name="obi" localSheetId="0">#REF!</definedName>
    <definedName name="obi">#REF!</definedName>
    <definedName name="obii" localSheetId="0">#REF!</definedName>
    <definedName name="obii">#REF!</definedName>
    <definedName name="obiii" localSheetId="0">#REF!</definedName>
    <definedName name="obiii">#REF!</definedName>
    <definedName name="obiiii" localSheetId="0">#REF!</definedName>
    <definedName name="obiiii">#REF!</definedName>
    <definedName name="Obra___Puente_Sobre_el_Matayaya__Carretera_Las_Matas_Elias_Pina">"proyecto"</definedName>
    <definedName name="OdeMElect" localSheetId="0">[39]INSUMOS!#REF!</definedName>
    <definedName name="OdeMElect">[39]INSUMOS!#REF!</definedName>
    <definedName name="OdeMPlomeria" localSheetId="0">[39]INSUMOS!#REF!</definedName>
    <definedName name="OdeMPlomeria">[39]INSUMOS!#REF!</definedName>
    <definedName name="ofi" localSheetId="0">#REF!</definedName>
    <definedName name="ofi">#REF!</definedName>
    <definedName name="ofii" localSheetId="0">#REF!</definedName>
    <definedName name="ofii">#REF!</definedName>
    <definedName name="ofiii" localSheetId="0">#REF!</definedName>
    <definedName name="ofiii">#REF!</definedName>
    <definedName name="ofiiii" localSheetId="0">#REF!</definedName>
    <definedName name="ofiiii">#REF!</definedName>
    <definedName name="OISOE" localSheetId="0">#REF!</definedName>
    <definedName name="OISOE">#REF!</definedName>
    <definedName name="omencofrado" localSheetId="0">'[20]O.M. y Salarios'!#REF!</definedName>
    <definedName name="omencofrado">'[20]O.M. y Salarios'!#REF!</definedName>
    <definedName name="opala">[45]Salarios!$D$16</definedName>
    <definedName name="operadoresPago">'[24]M.O. MinisterioTrabajo'!$A$1:$N$1</definedName>
    <definedName name="Operadorgrader">[18]OBRAMANO!$F$74</definedName>
    <definedName name="operadorpala">[18]OBRAMANO!$F$72</definedName>
    <definedName name="operadorretro">[18]OBRAMANO!$F$77</definedName>
    <definedName name="operadorrodillo">[18]OBRAMANO!$F$75</definedName>
    <definedName name="operadortractor">[18]OBRAMANO!$F$76</definedName>
    <definedName name="OPERMAN" localSheetId="0">#REF!</definedName>
    <definedName name="OPERMAN">#REF!</definedName>
    <definedName name="OPERPAL" localSheetId="0">#REF!</definedName>
    <definedName name="OPERPAL">#REF!</definedName>
    <definedName name="ORI12FBCO">[13]Ana!$F$4225</definedName>
    <definedName name="ORI12FBCOFLUX">[13]Ana!$F$4243</definedName>
    <definedName name="ORI12FBCOFLUXPVC" localSheetId="0">#REF!</definedName>
    <definedName name="ORI12FBCOFLUXPVC">#REF!</definedName>
    <definedName name="ORI12FBCOPVC" localSheetId="0">#REF!</definedName>
    <definedName name="ORI12FBCOPVC">#REF!</definedName>
    <definedName name="ORI12FFLUXBCOCONTRA" localSheetId="0">#REF!</definedName>
    <definedName name="ORI12FFLUXBCOCONTRA">#REF!</definedName>
    <definedName name="ORI1FBCO">[13]Ana!$F$4265</definedName>
    <definedName name="ORI1FBCOFLUX">[13]Ana!$F$4283</definedName>
    <definedName name="ORI1FBCOFLUXPVC" localSheetId="0">#REF!</definedName>
    <definedName name="ORI1FBCOFLUXPVC">#REF!</definedName>
    <definedName name="ORI1FBCOPVC" localSheetId="0">#REF!</definedName>
    <definedName name="ORI1FBCOPVC">#REF!</definedName>
    <definedName name="ORINAL12" localSheetId="0">#REF!</definedName>
    <definedName name="ORINAL12">#REF!</definedName>
    <definedName name="ORINALFALDA" localSheetId="0">#REF!</definedName>
    <definedName name="ORINALFALDA">#REF!</definedName>
    <definedName name="ORINALPEQ" localSheetId="0">#REF!</definedName>
    <definedName name="ORINALPEQ">#REF!</definedName>
    <definedName name="ORINALSENCILLO" localSheetId="0">#REF!</definedName>
    <definedName name="ORINALSENCILLO">#REF!</definedName>
    <definedName name="ORIPEQBCO">[13]Ana!$F$4305</definedName>
    <definedName name="ORIPEQBCOPVC" localSheetId="0">#REF!</definedName>
    <definedName name="ORIPEQBCOPVC">#REF!</definedName>
    <definedName name="OTR_15" localSheetId="0">#REF!</definedName>
    <definedName name="OTR_15">#REF!</definedName>
    <definedName name="OTR_20" localSheetId="0">#REF!</definedName>
    <definedName name="OTR_20">#REF!</definedName>
    <definedName name="OTR_25" localSheetId="0">#REF!</definedName>
    <definedName name="OTR_25">#REF!</definedName>
    <definedName name="OTR_26" localSheetId="0">#REF!</definedName>
    <definedName name="OTR_26">#REF!</definedName>
    <definedName name="OTR_27" localSheetId="0">#REF!</definedName>
    <definedName name="OTR_27">#REF!</definedName>
    <definedName name="OTR_28" localSheetId="0">#REF!</definedName>
    <definedName name="OTR_28">#REF!</definedName>
    <definedName name="OTR_29" localSheetId="0">#REF!</definedName>
    <definedName name="OTR_29">#REF!</definedName>
    <definedName name="OTR_30" localSheetId="0">#REF!</definedName>
    <definedName name="OTR_30">#REF!</definedName>
    <definedName name="otractor">[45]Salarios!$D$14</definedName>
    <definedName name="OXIDOROJO" localSheetId="0">#REF!</definedName>
    <definedName name="OXIDOROJO">#REF!</definedName>
    <definedName name="P" localSheetId="0">#REF!</definedName>
    <definedName name="P">#REF!</definedName>
    <definedName name="p.acera.horm">'[15]Analisis Unitarios'!$E$1580</definedName>
    <definedName name="p.acometida.agua.media">'[15]Analisis Unitarios'!$E$1182</definedName>
    <definedName name="p.bord.conten">'[15]Analisis Unitarios'!$E$1564</definedName>
    <definedName name="p.camp">'[15]Analisis Unitarios'!$E$237</definedName>
    <definedName name="p.cap.horm.2.5pulg">'[15]Analisis Unitarios'!$E$1764</definedName>
    <definedName name="p.cap.horm.2pulg">'[15]Analisis Unitarios'!$E$1765</definedName>
    <definedName name="p.demoli.acera">'[15]Analisis Unitarios'!$E$1632</definedName>
    <definedName name="p.demoli.conten">'[15]Analisis Unitarios'!$E$1645</definedName>
    <definedName name="p.demolicion.registro">'[15]Analisis Unitarios'!$E$1659</definedName>
    <definedName name="p.des.mov">'[15]Analisis Unitarios'!$F$222</definedName>
    <definedName name="p.desvio.provi">'[15]Analisis Unitarios'!$E$255</definedName>
    <definedName name="p.esc.superficie">'[15]Analisis Unitarios'!$E$656</definedName>
    <definedName name="p.exc.equipo.3m">'[15]Analisis Unitarios'!$E$534</definedName>
    <definedName name="p.exc.mano.carguio.bote.1erkm">'[15]Analisis Unitarios'!$E$558</definedName>
    <definedName name="p.imbornal.3parrillas">'[15]Analisis Unitarios'!$E$1248</definedName>
    <definedName name="p.ing">'[15]Analisis Unitarios'!$E$195</definedName>
    <definedName name="p.limpieza.ml.alc">'[15]Analisis Unitarios'!$E$570</definedName>
    <definedName name="p.mant.tran">'[15]Analisis Unitarios'!$E$275</definedName>
    <definedName name="p.obra.entrega">'[15]Analisis Unitarios'!$E$1470</definedName>
    <definedName name="p.registro.3.4X3.4">'[15]Analisis Unitarios'!$E$1329</definedName>
    <definedName name="p.registro.de.3.6a3.4X3.0">'[15]Analisis Unitarios'!$E$1548</definedName>
    <definedName name="p.rem.tub.24">'[15]Analisis Unitarios'!$E$1600</definedName>
    <definedName name="p.rem.tub.8">'[15]Analisis Unitarios'!$E$1618</definedName>
    <definedName name="p.riego.adherencia">'[15]Analisis Unitarios'!$E$1750</definedName>
    <definedName name="p.riego.imp">'[15]Analisis Unitarios'!$E$1739</definedName>
    <definedName name="p.sum.coloc.arena">'[15]Analisis Unitarios'!$E$600</definedName>
    <definedName name="p.sum.reg.niv.base">'[15]Analisis Unitarios'!$E$625</definedName>
    <definedName name="p.sum.reg.niv.subbase">'[15]Analisis Unitarios'!$E$636</definedName>
    <definedName name="p.term.sub.rasante">'[15]Analisis Unitarios'!$E$647</definedName>
    <definedName name="P.U." localSheetId="0">#REF!</definedName>
    <definedName name="P.U.">#REF!</definedName>
    <definedName name="P.U.Amercoat_385ASA">[46]Insumos!$E$15</definedName>
    <definedName name="P.U.Amercoat_385ASA_2">#N/A</definedName>
    <definedName name="P.U.Amercoat_385ASA_3">#N/A</definedName>
    <definedName name="P.U.Dimecote9">[46]Insumos!$E$13</definedName>
    <definedName name="P.U.Dimecote9_2">#N/A</definedName>
    <definedName name="P.U.Dimecote9_3">#N/A</definedName>
    <definedName name="P.U.Thinner1000">[46]Insumos!$E$12</definedName>
    <definedName name="P.U.Thinner1000_2">#N/A</definedName>
    <definedName name="P.U.Thinner1000_3">#N/A</definedName>
    <definedName name="P.U.Urethane_Acrilico">[46]Insumos!$E$17</definedName>
    <definedName name="P.U.Urethane_Acrilico_2">#N/A</definedName>
    <definedName name="P.U.Urethane_Acrilico_3">#N/A</definedName>
    <definedName name="p_1">#N/A</definedName>
    <definedName name="p_2">#N/A</definedName>
    <definedName name="p_3">#N/A</definedName>
    <definedName name="P1XE" localSheetId="0">#REF!</definedName>
    <definedName name="P1XE">#REF!</definedName>
    <definedName name="P1XT" localSheetId="0">#REF!</definedName>
    <definedName name="P1XT">#REF!</definedName>
    <definedName name="P1YE" localSheetId="0">#REF!</definedName>
    <definedName name="P1YE">#REF!</definedName>
    <definedName name="P1YT" localSheetId="0">#REF!</definedName>
    <definedName name="P1YT">#REF!</definedName>
    <definedName name="p2m2" localSheetId="0">#REF!</definedName>
    <definedName name="p2m2">#REF!</definedName>
    <definedName name="P2XE" localSheetId="0">#REF!</definedName>
    <definedName name="P2XE">#REF!</definedName>
    <definedName name="P2XT" localSheetId="0">#REF!</definedName>
    <definedName name="P2XT">#REF!</definedName>
    <definedName name="P2YE" localSheetId="0">#REF!</definedName>
    <definedName name="P2YE">#REF!</definedName>
    <definedName name="P3XE" localSheetId="0">#REF!</definedName>
    <definedName name="P3XE">#REF!</definedName>
    <definedName name="P3XT" localSheetId="0">#REF!</definedName>
    <definedName name="P3XT">#REF!</definedName>
    <definedName name="P3YE" localSheetId="0">#REF!</definedName>
    <definedName name="P3YE">#REF!</definedName>
    <definedName name="P3YT" localSheetId="0">#REF!</definedName>
    <definedName name="P3YT">#REF!</definedName>
    <definedName name="P4XE" localSheetId="0">#REF!</definedName>
    <definedName name="P4XE">#REF!</definedName>
    <definedName name="P4XT" localSheetId="0">#REF!</definedName>
    <definedName name="P4XT">#REF!</definedName>
    <definedName name="P4YE" localSheetId="0">#REF!</definedName>
    <definedName name="P4YE">#REF!</definedName>
    <definedName name="P4YT" localSheetId="0">#REF!</definedName>
    <definedName name="P4YT">#REF!</definedName>
    <definedName name="P5XE" localSheetId="0">#REF!</definedName>
    <definedName name="P5XE">#REF!</definedName>
    <definedName name="P5YE" localSheetId="0">#REF!</definedName>
    <definedName name="P5YE">#REF!</definedName>
    <definedName name="P5YT" localSheetId="0">#REF!</definedName>
    <definedName name="P5YT">#REF!</definedName>
    <definedName name="P6XE" localSheetId="0">#REF!</definedName>
    <definedName name="P6XE">#REF!</definedName>
    <definedName name="P6XT" localSheetId="0">#REF!</definedName>
    <definedName name="P6XT">#REF!</definedName>
    <definedName name="P6YE" localSheetId="0">#REF!</definedName>
    <definedName name="P6YE">#REF!</definedName>
    <definedName name="P6YT" localSheetId="0">#REF!</definedName>
    <definedName name="P6YT">#REF!</definedName>
    <definedName name="P7XE" localSheetId="0">#REF!</definedName>
    <definedName name="P7XE">#REF!</definedName>
    <definedName name="P7YE" localSheetId="0">#REF!</definedName>
    <definedName name="P7YE">#REF!</definedName>
    <definedName name="P7YT" localSheetId="0">#REF!</definedName>
    <definedName name="P7YT">#REF!</definedName>
    <definedName name="PABR112EMT" localSheetId="0">#REF!</definedName>
    <definedName name="PABR112EMT">#REF!</definedName>
    <definedName name="PABR1HG" localSheetId="0">#REF!</definedName>
    <definedName name="PABR1HG">#REF!</definedName>
    <definedName name="PABR212HG" localSheetId="0">#REF!</definedName>
    <definedName name="PABR212HG">#REF!</definedName>
    <definedName name="PABR2HG" localSheetId="0">#REF!</definedName>
    <definedName name="PABR2HG">#REF!</definedName>
    <definedName name="PABR34HG" localSheetId="0">#REF!</definedName>
    <definedName name="PABR34HG">#REF!</definedName>
    <definedName name="PABR3HG" localSheetId="0">#REF!</definedName>
    <definedName name="PABR3HG">#REF!</definedName>
    <definedName name="PABR58PER" localSheetId="0">#REF!</definedName>
    <definedName name="PABR58PER">#REF!</definedName>
    <definedName name="PACERO1" localSheetId="0">#REF!</definedName>
    <definedName name="PACERO1">#REF!</definedName>
    <definedName name="PACERO12" localSheetId="0">#REF!</definedName>
    <definedName name="PACERO12">#REF!</definedName>
    <definedName name="PACERO1225" localSheetId="0">#REF!</definedName>
    <definedName name="PACERO1225">#REF!</definedName>
    <definedName name="PACERO14" localSheetId="0">#REF!</definedName>
    <definedName name="PACERO14">#REF!</definedName>
    <definedName name="PACERO34" localSheetId="0">#REF!</definedName>
    <definedName name="PACERO34">#REF!</definedName>
    <definedName name="PACERO38" localSheetId="0">#REF!</definedName>
    <definedName name="PACERO38">#REF!</definedName>
    <definedName name="PACERO3825" localSheetId="0">#REF!</definedName>
    <definedName name="PACERO3825">#REF!</definedName>
    <definedName name="PACERO601" localSheetId="0">#REF!</definedName>
    <definedName name="PACERO601">#REF!</definedName>
    <definedName name="PACERO6012" localSheetId="0">#REF!</definedName>
    <definedName name="PACERO6012">#REF!</definedName>
    <definedName name="PACERO601225" localSheetId="0">#REF!</definedName>
    <definedName name="PACERO601225">#REF!</definedName>
    <definedName name="PACERO6034" localSheetId="0">#REF!</definedName>
    <definedName name="PACERO6034">#REF!</definedName>
    <definedName name="PACERO6038" localSheetId="0">#REF!</definedName>
    <definedName name="PACERO6038">#REF!</definedName>
    <definedName name="PACERO603825" localSheetId="0">#REF!</definedName>
    <definedName name="PACERO603825">#REF!</definedName>
    <definedName name="PACEROMALLA" localSheetId="0">#REF!</definedName>
    <definedName name="PACEROMALLA">#REF!</definedName>
    <definedName name="PADOQUINCLASICOGRIS" localSheetId="0">#REF!</definedName>
    <definedName name="PADOQUINCLASICOGRIS">#REF!</definedName>
    <definedName name="PADOQUINCLASICOQUEMADO" localSheetId="0">#REF!</definedName>
    <definedName name="PADOQUINCLASICOQUEMADO">#REF!</definedName>
    <definedName name="PADOQUINCLASICOROJO" localSheetId="0">#REF!</definedName>
    <definedName name="PADOQUINCLASICOROJO">#REF!</definedName>
    <definedName name="PADOQUINCOLONIALGRIS" localSheetId="0">#REF!</definedName>
    <definedName name="PADOQUINCOLONIALGRIS">#REF!</definedName>
    <definedName name="PADOQUINCOLONIALROJO" localSheetId="0">#REF!</definedName>
    <definedName name="PADOQUINCOLONIALROJO">#REF!</definedName>
    <definedName name="PADOQUINMEDITERRANEODIAMANTEGRIS" localSheetId="0">#REF!</definedName>
    <definedName name="PADOQUINMEDITERRANEODIAMANTEGRIS">#REF!</definedName>
    <definedName name="PADOQUINMEDITERRANEODIAMANTEQUEMADO" localSheetId="0">#REF!</definedName>
    <definedName name="PADOQUINMEDITERRANEODIAMANTEQUEMADO">#REF!</definedName>
    <definedName name="PADOQUINMEDITERRANEODIAMANTEROJO" localSheetId="0">#REF!</definedName>
    <definedName name="PADOQUINMEDITERRANEODIAMANTEROJO">#REF!</definedName>
    <definedName name="PADOQUINMEDITERRANEOGRIS" localSheetId="0">#REF!</definedName>
    <definedName name="PADOQUINMEDITERRANEOGRIS">#REF!</definedName>
    <definedName name="PADOQUINMEDITERRANEOQUEMADO" localSheetId="0">#REF!</definedName>
    <definedName name="PADOQUINMEDITERRANEOQUEMADO">#REF!</definedName>
    <definedName name="PADOQUINMEDITERRANEOROJO" localSheetId="0">#REF!</definedName>
    <definedName name="PADOQUINMEDITERRANEOROJO">#REF!</definedName>
    <definedName name="PADOQUINOLYMPUSGRIS" localSheetId="0">#REF!</definedName>
    <definedName name="PADOQUINOLYMPUSGRIS">#REF!</definedName>
    <definedName name="PADOQUINOLYMPUSNEGRO" localSheetId="0">#REF!</definedName>
    <definedName name="PADOQUINOLYMPUSNEGRO">#REF!</definedName>
    <definedName name="PADOQUINOLYMPUSQUEMADO" localSheetId="0">#REF!</definedName>
    <definedName name="PADOQUINOLYMPUSQUEMADO">#REF!</definedName>
    <definedName name="PADOQUINOLYMPUSROJO" localSheetId="0">#REF!</definedName>
    <definedName name="PADOQUINOLYMPUSROJO">#REF!</definedName>
    <definedName name="pala" localSheetId="0">#REF!</definedName>
    <definedName name="pala">#REF!</definedName>
    <definedName name="Pala_Tramotina" localSheetId="0">[8]Insumos!#REF!</definedName>
    <definedName name="Pala_Tramotina">[8]Insumos!#REF!</definedName>
    <definedName name="PALM" localSheetId="0">#REF!</definedName>
    <definedName name="PALM">#REF!</definedName>
    <definedName name="PALPUA14" localSheetId="0">#REF!</definedName>
    <definedName name="PALPUA14">#REF!</definedName>
    <definedName name="PALPUA16" localSheetId="0">#REF!</definedName>
    <definedName name="PALPUA16">#REF!</definedName>
    <definedName name="PANEL12CIR">[13]Ana!$F$3511</definedName>
    <definedName name="PANEL16CIR">[13]Ana!$F$3518</definedName>
    <definedName name="PANEL24CIR">[13]Ana!$F$3525</definedName>
    <definedName name="PANEL2CIR">[13]Ana!$F$3483</definedName>
    <definedName name="PANEL4CIR">[13]Ana!$F$3490</definedName>
    <definedName name="PANEL612CONTRA" localSheetId="0">#REF!</definedName>
    <definedName name="PANEL612CONTRA">#REF!</definedName>
    <definedName name="PANEL6CIR">[13]Ana!$F$3497</definedName>
    <definedName name="PANEL8CIR">[13]Ana!$F$3504</definedName>
    <definedName name="PANGULAR12X18" localSheetId="0">#REF!</definedName>
    <definedName name="PANGULAR12X18">#REF!</definedName>
    <definedName name="PANGULAR12X316" localSheetId="0">#REF!</definedName>
    <definedName name="PANGULAR12X316">#REF!</definedName>
    <definedName name="PANGULAR15X14" localSheetId="0">#REF!</definedName>
    <definedName name="PANGULAR15X14">#REF!</definedName>
    <definedName name="PANGULAR1X14" localSheetId="0">#REF!</definedName>
    <definedName name="PANGULAR1X14">#REF!</definedName>
    <definedName name="PANGULAR1X18" localSheetId="0">#REF!</definedName>
    <definedName name="PANGULAR1X18">#REF!</definedName>
    <definedName name="PANGULAR25X14" localSheetId="0">#REF!</definedName>
    <definedName name="PANGULAR25X14">#REF!</definedName>
    <definedName name="PANGULAR2X14" localSheetId="0">#REF!</definedName>
    <definedName name="PANGULAR2X14">#REF!</definedName>
    <definedName name="PANGULAR34X316" localSheetId="0">#REF!</definedName>
    <definedName name="PANGULAR34X316">#REF!</definedName>
    <definedName name="PANGULAR3X14" localSheetId="0">#REF!</definedName>
    <definedName name="PANGULAR3X14">#REF!</definedName>
    <definedName name="PARAGOMASCONTRA" localSheetId="0">#REF!</definedName>
    <definedName name="PARAGOMASCONTRA">#REF!</definedName>
    <definedName name="Partida">[24]ListaPrecios!$B:$B</definedName>
    <definedName name="PASBLAMACANOR14X40X6" localSheetId="0">#REF!</definedName>
    <definedName name="PASBLAMACANOR14X40X6">#REF!</definedName>
    <definedName name="PBANERAHFBCA" localSheetId="0">#REF!</definedName>
    <definedName name="PBANERAHFBCA">#REF!</definedName>
    <definedName name="PBANERAHFCOL" localSheetId="0">#REF!</definedName>
    <definedName name="PBANERAHFCOL">#REF!</definedName>
    <definedName name="PBANERALIVBCA" localSheetId="0">#REF!</definedName>
    <definedName name="PBANERALIVBCA">#REF!</definedName>
    <definedName name="PBANERALIVCOL" localSheetId="0">#REF!</definedName>
    <definedName name="PBANERALIVCOL">#REF!</definedName>
    <definedName name="PBANERAPVCBCA" localSheetId="0">#REF!</definedName>
    <definedName name="PBANERAPVCBCA">#REF!</definedName>
    <definedName name="PBANERAPVCCOL" localSheetId="0">#REF!</definedName>
    <definedName name="PBANERAPVCCOL">#REF!</definedName>
    <definedName name="PBARRAC12" localSheetId="0">#REF!</definedName>
    <definedName name="PBARRAC12">#REF!</definedName>
    <definedName name="PBARRAC34" localSheetId="0">#REF!</definedName>
    <definedName name="PBARRAC34">#REF!</definedName>
    <definedName name="PBARRAC58" localSheetId="0">#REF!</definedName>
    <definedName name="PBARRAC58">#REF!</definedName>
    <definedName name="PBARRAT10" localSheetId="0">#REF!</definedName>
    <definedName name="PBARRAT10">#REF!</definedName>
    <definedName name="PBARRAT4" localSheetId="0">#REF!</definedName>
    <definedName name="PBARRAT4">#REF!</definedName>
    <definedName name="PBARRAT6" localSheetId="0">#REF!</definedName>
    <definedName name="PBARRAT6">#REF!</definedName>
    <definedName name="PBARRAT7" localSheetId="0">#REF!</definedName>
    <definedName name="PBARRAT7">#REF!</definedName>
    <definedName name="PBIDETBCO" localSheetId="0">#REF!</definedName>
    <definedName name="PBIDETBCO">#REF!</definedName>
    <definedName name="PBIDETCOL" localSheetId="0">#REF!</definedName>
    <definedName name="PBIDETCOL">#REF!</definedName>
    <definedName name="PBITUPOL25MM5" localSheetId="0">#REF!</definedName>
    <definedName name="PBITUPOL25MM5">#REF!</definedName>
    <definedName name="PBITUPOL3MM10" localSheetId="0">#REF!</definedName>
    <definedName name="PBITUPOL3MM10">#REF!</definedName>
    <definedName name="PBITUPOL4MM510" localSheetId="0">#REF!</definedName>
    <definedName name="PBITUPOL4MM510">#REF!</definedName>
    <definedName name="PBLINTEL6" localSheetId="0">#REF!</definedName>
    <definedName name="PBLINTEL6">#REF!</definedName>
    <definedName name="PBLINTEL6X8X8" localSheetId="0">#REF!</definedName>
    <definedName name="PBLINTEL6X8X8">#REF!</definedName>
    <definedName name="PBLOCK10" localSheetId="0">#REF!</definedName>
    <definedName name="PBLOCK10">#REF!</definedName>
    <definedName name="PBLOCK12" localSheetId="0">#REF!</definedName>
    <definedName name="PBLOCK12">#REF!</definedName>
    <definedName name="PBLOCK4" localSheetId="0">#REF!</definedName>
    <definedName name="PBLOCK4">#REF!</definedName>
    <definedName name="PBLOCK4BARRO" localSheetId="0">#REF!</definedName>
    <definedName name="PBLOCK4BARRO">#REF!</definedName>
    <definedName name="PBLOCK5" localSheetId="0">#REF!</definedName>
    <definedName name="PBLOCK5">#REF!</definedName>
    <definedName name="PBLOCK6" localSheetId="0">#REF!</definedName>
    <definedName name="PBLOCK6">#REF!</definedName>
    <definedName name="PBLOCK6BARRO" localSheetId="0">#REF!</definedName>
    <definedName name="PBLOCK6BARRO">#REF!</definedName>
    <definedName name="PBLOCK8" localSheetId="0">#REF!</definedName>
    <definedName name="PBLOCK8">#REF!</definedName>
    <definedName name="PBLOCK8BARRO" localSheetId="0">#REF!</definedName>
    <definedName name="PBLOCK8BARRO">#REF!</definedName>
    <definedName name="PBLOCKRUST4" localSheetId="0">#REF!</definedName>
    <definedName name="PBLOCKRUST4">#REF!</definedName>
    <definedName name="PBLOCKRUST8" localSheetId="0">#REF!</definedName>
    <definedName name="PBLOCKRUST8">#REF!</definedName>
    <definedName name="PBLOQUETECHO11X20X20GRIS" localSheetId="0">#REF!</definedName>
    <definedName name="PBLOQUETECHO11X20X20GRIS">#REF!</definedName>
    <definedName name="PBLOQUETECHO15X60COLOR" localSheetId="0">#REF!</definedName>
    <definedName name="PBLOQUETECHO15X60COLOR">#REF!</definedName>
    <definedName name="PBLOQUETECHO15X60GRIS" localSheetId="0">#REF!</definedName>
    <definedName name="PBLOQUETECHO15X60GRIS">#REF!</definedName>
    <definedName name="PBLOVIGA6" localSheetId="0">#REF!</definedName>
    <definedName name="PBLOVIGA6">#REF!</definedName>
    <definedName name="PBLOVIGA8" localSheetId="0">#REF!</definedName>
    <definedName name="PBLOVIGA8">#REF!</definedName>
    <definedName name="PBOTONTIMBRE" localSheetId="0">#REF!</definedName>
    <definedName name="PBOTONTIMBRE">#REF!</definedName>
    <definedName name="PCABASBACANOR" localSheetId="0">#REF!</definedName>
    <definedName name="PCABASBACANOR">#REF!</definedName>
    <definedName name="PCARRETILLA" localSheetId="0">#REF!</definedName>
    <definedName name="PCARRETILLA">#REF!</definedName>
    <definedName name="PCER01" localSheetId="0">#REF!</definedName>
    <definedName name="PCER01">#REF!</definedName>
    <definedName name="PCER02" localSheetId="0">#REF!</definedName>
    <definedName name="PCER02">#REF!</definedName>
    <definedName name="PCER03" localSheetId="0">#REF!</definedName>
    <definedName name="PCER03">#REF!</definedName>
    <definedName name="PCER04" localSheetId="0">#REF!</definedName>
    <definedName name="PCER04">#REF!</definedName>
    <definedName name="PCER05" localSheetId="0">#REF!</definedName>
    <definedName name="PCER05">#REF!</definedName>
    <definedName name="PCER06" localSheetId="0">#REF!</definedName>
    <definedName name="PCER06">#REF!</definedName>
    <definedName name="PCER07" localSheetId="0">#REF!</definedName>
    <definedName name="PCER07">#REF!</definedName>
    <definedName name="PCER08" localSheetId="0">#REF!</definedName>
    <definedName name="PCER08">#REF!</definedName>
    <definedName name="PCER09" localSheetId="0">#REF!</definedName>
    <definedName name="PCER09">#REF!</definedName>
    <definedName name="PCER10" localSheetId="0">#REF!</definedName>
    <definedName name="PCER10">#REF!</definedName>
    <definedName name="PCER11" localSheetId="0">#REF!</definedName>
    <definedName name="PCER11">#REF!</definedName>
    <definedName name="PCER12" localSheetId="0">#REF!</definedName>
    <definedName name="PCER12">#REF!</definedName>
    <definedName name="PCONVARTIE58" localSheetId="0">#REF!</definedName>
    <definedName name="PCONVARTIE58">#REF!</definedName>
    <definedName name="PCOPAF212" localSheetId="0">#REF!</definedName>
    <definedName name="PCOPAF212">#REF!</definedName>
    <definedName name="PCUBO10" localSheetId="0">#REF!</definedName>
    <definedName name="PCUBO10">#REF!</definedName>
    <definedName name="PCUBO8" localSheetId="0">#REF!</definedName>
    <definedName name="PCUBO8">#REF!</definedName>
    <definedName name="PD">'[40]mov. tierra'!$D$26</definedName>
    <definedName name="PDa">'[41]V.Tierras A'!$D$7</definedName>
    <definedName name="PDUCHA" localSheetId="0">#REF!</definedName>
    <definedName name="PDUCHA">#REF!</definedName>
    <definedName name="PEON">'[23]Mano de Obra'!$D$15</definedName>
    <definedName name="PEONCARP" localSheetId="0">#REF!</definedName>
    <definedName name="PEONCARP">#REF!</definedName>
    <definedName name="Peones" localSheetId="0">#REF!</definedName>
    <definedName name="Peones">#REF!</definedName>
    <definedName name="Peones_2">#N/A</definedName>
    <definedName name="Peones_3">#N/A</definedName>
    <definedName name="PERI" localSheetId="0">#REF!</definedName>
    <definedName name="PERI">#REF!</definedName>
    <definedName name="periche" localSheetId="0">#REF!</definedName>
    <definedName name="periche">#REF!</definedName>
    <definedName name="Pernos" localSheetId="0">#REF!</definedName>
    <definedName name="Pernos">#REF!</definedName>
    <definedName name="Pernos_2">"$#REF!.$B$68"</definedName>
    <definedName name="Pernos_3">"$#REF!.$B$68"</definedName>
    <definedName name="PESCOBAPLASTICA" localSheetId="0">#REF!</definedName>
    <definedName name="PESCOBAPLASTICA">#REF!</definedName>
    <definedName name="pesoportico" localSheetId="0">#REF!</definedName>
    <definedName name="pesoportico">#REF!</definedName>
    <definedName name="pesoportico_1">"$#REF!.$H$61"</definedName>
    <definedName name="pesoportico_2" localSheetId="0">#REF!</definedName>
    <definedName name="pesoportico_2">#REF!</definedName>
    <definedName name="pesoportico_3" localSheetId="0">#REF!</definedName>
    <definedName name="pesoportico_3">#REF!</definedName>
    <definedName name="PESTILLO" localSheetId="0">#REF!</definedName>
    <definedName name="PESTILLO">#REF!</definedName>
    <definedName name="PFREGADERO1" localSheetId="0">#REF!</definedName>
    <definedName name="PFREGADERO1">#REF!</definedName>
    <definedName name="PFREGADERO2" localSheetId="0">#REF!</definedName>
    <definedName name="PFREGADERO2">#REF!</definedName>
    <definedName name="PGLOBO6" localSheetId="0">#REF!</definedName>
    <definedName name="PGLOBO6">#REF!</definedName>
    <definedName name="PGRANITO30BCO" localSheetId="0">#REF!</definedName>
    <definedName name="PGRANITO30BCO">#REF!</definedName>
    <definedName name="PGRANITO30GRIS" localSheetId="0">#REF!</definedName>
    <definedName name="PGRANITO30GRIS">#REF!</definedName>
    <definedName name="PGRANITO40BCO" localSheetId="0">#REF!</definedName>
    <definedName name="PGRANITO40BCO">#REF!</definedName>
    <definedName name="PGRANITOBOTICELLI40BCO" localSheetId="0">#REF!</definedName>
    <definedName name="PGRANITOBOTICELLI40BCO">#REF!</definedName>
    <definedName name="PGRANITOBOTICELLI40COL" localSheetId="0">#REF!</definedName>
    <definedName name="PGRANITOBOTICELLI40COL">#REF!</definedName>
    <definedName name="PGRANITOPERROY40" localSheetId="0">#REF!</definedName>
    <definedName name="PGRANITOPERROY40">#REF!</definedName>
    <definedName name="PGRAPA1" localSheetId="0">#REF!</definedName>
    <definedName name="PGRAPA1">#REF!</definedName>
    <definedName name="PHCH23BCO" localSheetId="0">#REF!</definedName>
    <definedName name="PHCH23BCO">#REF!</definedName>
    <definedName name="PHCH23COL" localSheetId="0">#REF!</definedName>
    <definedName name="PHCH23COL">#REF!</definedName>
    <definedName name="PHCH23GRIS" localSheetId="0">#REF!</definedName>
    <definedName name="PHCH23GRIS">#REF!</definedName>
    <definedName name="PHCH4BCO" localSheetId="0">#REF!</definedName>
    <definedName name="PHCH4BCO">#REF!</definedName>
    <definedName name="PHCH4GRIS" localSheetId="0">#REF!</definedName>
    <definedName name="PHCH4GRIS">#REF!</definedName>
    <definedName name="PHCH4VERDE" localSheetId="0">#REF!</definedName>
    <definedName name="PHCH4VERDE">#REF!</definedName>
    <definedName name="PHCHBOTIBCO" localSheetId="0">#REF!</definedName>
    <definedName name="PHCHBOTIBCO">#REF!</definedName>
    <definedName name="PHCHBOTIVERDE" localSheetId="0">#REF!</definedName>
    <definedName name="PHCHBOTIVERDE">#REF!</definedName>
    <definedName name="PHCHPROYAL" localSheetId="0">#REF!</definedName>
    <definedName name="PHCHPROYAL">#REF!</definedName>
    <definedName name="PHCHSUPERBCO" localSheetId="0">#REF!</definedName>
    <definedName name="PHCHSUPERBCO">#REF!</definedName>
    <definedName name="PHCHSUPERCOL" localSheetId="0">#REF!</definedName>
    <definedName name="PHCHSUPERCOL">#REF!</definedName>
    <definedName name="PHCHSVIBRBCO" localSheetId="0">#REF!</definedName>
    <definedName name="PHCHSVIBRBCO">#REF!</definedName>
    <definedName name="PHCHSVIBRCOL" localSheetId="0">#REF!</definedName>
    <definedName name="PHCHSVIBRCOL">#REF!</definedName>
    <definedName name="PHCHSVIBRGRIS" localSheetId="0">#REF!</definedName>
    <definedName name="PHCHSVIBRGRIS">#REF!</definedName>
    <definedName name="PHCHSVIBRRUSBCO" localSheetId="0">#REF!</definedName>
    <definedName name="PHCHSVIBRRUSBCO">#REF!</definedName>
    <definedName name="PHCHSVIBRRUSCOL" localSheetId="0">#REF!</definedName>
    <definedName name="PHCHSVIBRRUSCOL">#REF!</definedName>
    <definedName name="PHCHSVIBRRUSGRIS" localSheetId="0">#REF!</definedName>
    <definedName name="PHCHSVIBRRUSGRIS">#REF!</definedName>
    <definedName name="pico" localSheetId="0">#REF!</definedName>
    <definedName name="pico">#REF!</definedName>
    <definedName name="Piedra_de_Río" localSheetId="0">[8]Insumos!#REF!</definedName>
    <definedName name="Piedra_de_Río">[8]Insumos!#REF!</definedName>
    <definedName name="PIEDRA_GAVIONE_M3">'[22]MATERIALES LISTADO'!$D$12</definedName>
    <definedName name="Piedra_para_Encache" localSheetId="0">[8]Insumos!#REF!</definedName>
    <definedName name="Piedra_para_Encache">[8]Insumos!#REF!</definedName>
    <definedName name="piem" localSheetId="0">#REF!</definedName>
    <definedName name="piem">#REF!</definedName>
    <definedName name="pilote" localSheetId="0">#REF!</definedName>
    <definedName name="pilote">#REF!</definedName>
    <definedName name="pilotes" localSheetId="0">#REF!</definedName>
    <definedName name="pilotes">#REF!</definedName>
    <definedName name="PINO" localSheetId="0">#REF!</definedName>
    <definedName name="PINO">#REF!</definedName>
    <definedName name="Pino_Bruto_Americano">[17]Insumos!$B$75:$D$75</definedName>
    <definedName name="PINO1X4X12" localSheetId="0">#REF!</definedName>
    <definedName name="PINO1X4X12">#REF!</definedName>
    <definedName name="PINO1X4X12TRAT" localSheetId="0">#REF!</definedName>
    <definedName name="PINO1X4X12TRAT">#REF!</definedName>
    <definedName name="pinobruto">[18]MATERIALES!$G$33</definedName>
    <definedName name="PINOBRUTO1x4x10" localSheetId="0">#REF!</definedName>
    <definedName name="PINOBRUTO1x4x10">#REF!</definedName>
    <definedName name="PINOBRUTO4x4x12" localSheetId="0">#REF!</definedName>
    <definedName name="PINOBRUTO4x4x12">#REF!</definedName>
    <definedName name="PINOBRUTOTRAT" localSheetId="0">#REF!</definedName>
    <definedName name="PINOBRUTOTRAT">#REF!</definedName>
    <definedName name="PINOBRUTOTRAT1x4x10" localSheetId="0">#REF!</definedName>
    <definedName name="PINOBRUTOTRAT1x4x10">#REF!</definedName>
    <definedName name="PINOBRUTOTRAT4x4x12" localSheetId="0">#REF!</definedName>
    <definedName name="PINOBRUTOTRAT4x4x12">#REF!</definedName>
    <definedName name="PINODOROBCOALA" localSheetId="0">#REF!</definedName>
    <definedName name="PINODOROBCOALA">#REF!</definedName>
    <definedName name="PINODOROBCOCORR" localSheetId="0">#REF!</definedName>
    <definedName name="PINODOROBCOCORR">#REF!</definedName>
    <definedName name="PINODOROBCOST" localSheetId="0">#REF!</definedName>
    <definedName name="PINODOROBCOST">#REF!</definedName>
    <definedName name="PINODOROCOLALA" localSheetId="0">#REF!</definedName>
    <definedName name="PINODOROCOLALA">#REF!</definedName>
    <definedName name="PINODOROFLUX" localSheetId="0">#REF!</definedName>
    <definedName name="PINODOROFLUX">#REF!</definedName>
    <definedName name="PINTACRIEXT">[13]Ana!$F$4430</definedName>
    <definedName name="PINTACRIEXTAND">[13]Ana!$F$4443</definedName>
    <definedName name="PINTACRIINT">[13]Ana!$F$4436</definedName>
    <definedName name="PINTECO">[13]Ana!$F$4462</definedName>
    <definedName name="PINTEPOX">[13]Ana!$F$4450</definedName>
    <definedName name="PINTERRUPOR1" localSheetId="0">#REF!</definedName>
    <definedName name="PINTERRUPOR1">#REF!</definedName>
    <definedName name="PINTERRUPTOR2" localSheetId="0">#REF!</definedName>
    <definedName name="PINTERRUPTOR2">#REF!</definedName>
    <definedName name="PINTERRUPTOR3" localSheetId="0">#REF!</definedName>
    <definedName name="PINTERRUPTOR3">#REF!</definedName>
    <definedName name="PINTERRUPTOR3VIAS" localSheetId="0">#REF!</definedName>
    <definedName name="PINTERRUPTOR3VIAS">#REF!</definedName>
    <definedName name="PINTERRUPTOR4VIAS" localSheetId="0">#REF!</definedName>
    <definedName name="PINTERRUPTOR4VIAS">#REF!</definedName>
    <definedName name="PINTERRUPTORPILOTO" localSheetId="0">#REF!</definedName>
    <definedName name="PINTERRUPTORPILOTO">#REF!</definedName>
    <definedName name="PINTERRUPTORSEG100A2P" localSheetId="0">#REF!</definedName>
    <definedName name="PINTERRUPTORSEG100A2P">#REF!</definedName>
    <definedName name="PINTERRUPTORSEG30A2P" localSheetId="0">#REF!</definedName>
    <definedName name="PINTERRUPTORSEG30A2P">#REF!</definedName>
    <definedName name="PINTERRUPTORSEG60A2P" localSheetId="0">#REF!</definedName>
    <definedName name="PINTERRUPTORSEG60A2P">#REF!</definedName>
    <definedName name="PINTLACA">[13]Ana!$F$4456</definedName>
    <definedName name="PINTMAN">[13]Ana!$F$4469</definedName>
    <definedName name="PINTMANAND">[13]Ana!$F$4477</definedName>
    <definedName name="Pintura_Epóxica_Popular" localSheetId="0">#REF!</definedName>
    <definedName name="Pintura_Epóxica_Popular">#REF!</definedName>
    <definedName name="Pintura_Epóxica_Popular_2">#N/A</definedName>
    <definedName name="Pintura_Epóxica_Popular_3">#N/A</definedName>
    <definedName name="pinturas" localSheetId="0">#REF!</definedName>
    <definedName name="pinturas">#REF!</definedName>
    <definedName name="PISO01">[13]Ana!$F$4570</definedName>
    <definedName name="PISO09">[13]Ana!$F$4580</definedName>
    <definedName name="PISOADOCLAGRIS">[13]Ana!$F$4497</definedName>
    <definedName name="PISOADOCLAQUEM">[13]Ana!$F$4515</definedName>
    <definedName name="PISOADOCLAROJO">[13]Ana!$F$4506</definedName>
    <definedName name="PISOADOCOLGRIS">[13]Ana!$F$4524</definedName>
    <definedName name="PISOADOCOLROJO">[13]Ana!$F$4533</definedName>
    <definedName name="PISOADOMEDGRIS">[13]Ana!$F$4542</definedName>
    <definedName name="PISOADOMEDQUEM">[13]Ana!$F$4560</definedName>
    <definedName name="PISOADOMEDROJO">[13]Ana!$F$4551</definedName>
    <definedName name="PISOGRA1233030BCO">[13]Ana!$F$4616</definedName>
    <definedName name="PISOGRA1233030GRIS" localSheetId="0">#REF!</definedName>
    <definedName name="PISOGRA1233030GRIS">#REF!</definedName>
    <definedName name="PISOGRA1234040BCO">[13]Ana!$F$4634</definedName>
    <definedName name="PISOGRABOTI4040BCO">[13]Ana!$F$4589</definedName>
    <definedName name="PISOGRABOTI4040COL">[13]Ana!$F$4598</definedName>
    <definedName name="PISOGRAPROY4040">[13]Ana!$F$4607</definedName>
    <definedName name="PISOHFV10">[13]Ana!$F$4794</definedName>
    <definedName name="PISOLADEXAPEQ">[13]Ana!$F$4811</definedName>
    <definedName name="PISOLADFERIAPEQ">[13]Ana!$F$4819</definedName>
    <definedName name="PISOMOSROJ2525">[13]Ana!$F$4827</definedName>
    <definedName name="PISOPUL10">[13]Ana!$F$4803</definedName>
    <definedName name="PITACRILLICA" localSheetId="0">#REF!</definedName>
    <definedName name="PITACRILLICA">#REF!</definedName>
    <definedName name="PITECONOMICA" localSheetId="0">#REF!</definedName>
    <definedName name="PITECONOMICA">#REF!</definedName>
    <definedName name="pitesmalte" localSheetId="0">#REF!</definedName>
    <definedName name="pitesmalte">#REF!</definedName>
    <definedName name="PITMANTENIMIENTO" localSheetId="0">#REF!</definedName>
    <definedName name="PITMANTENIMIENTO">#REF!</definedName>
    <definedName name="pitoxidoverde" localSheetId="0">#REF!</definedName>
    <definedName name="pitoxidoverde">#REF!</definedName>
    <definedName name="PITSATINADA" localSheetId="0">#REF!</definedName>
    <definedName name="PITSATINADA">#REF!</definedName>
    <definedName name="pitsemiglos" localSheetId="0">#REF!</definedName>
    <definedName name="pitsemiglos">#REF!</definedName>
    <definedName name="pl">[12]analisis!$G$2432</definedName>
    <definedName name="PLADRILLO2X2X8" localSheetId="0">#REF!</definedName>
    <definedName name="PLADRILLO2X2X8">#REF!</definedName>
    <definedName name="PLADRILLO2X4X8" localSheetId="0">#REF!</definedName>
    <definedName name="PLADRILLO2X4X8">#REF!</definedName>
    <definedName name="PLAMPARAFLUORES24" localSheetId="0">#REF!</definedName>
    <definedName name="PLAMPARAFLUORES24">#REF!</definedName>
    <definedName name="PLAMPARAFLUORESSUP2TDIFTRANS" localSheetId="0">#REF!</definedName>
    <definedName name="PLAMPARAFLUORESSUP2TDIFTRANS">#REF!</definedName>
    <definedName name="Plancha_de_Plywood_4_x8_x3_4" localSheetId="0">#REF!</definedName>
    <definedName name="Plancha_de_Plywood_4_x8_x3_4">#REF!</definedName>
    <definedName name="Plancha_de_Plywood_4_x8_x3_4_2">#N/A</definedName>
    <definedName name="Plancha_de_Plywood_4_x8_x3_4_3">#N/A</definedName>
    <definedName name="Planta_Eléctrica_para_tesado" localSheetId="0">#REF!</definedName>
    <definedName name="Planta_Eléctrica_para_tesado">#REF!</definedName>
    <definedName name="Planta_Eléctrica_para_tesado_2">#N/A</definedName>
    <definedName name="Planta_Eléctrica_para_tesado_3">#N/A</definedName>
    <definedName name="PLAVADERO1" localSheetId="0">#REF!</definedName>
    <definedName name="PLAVADERO1">#REF!</definedName>
    <definedName name="PLAVADERO2" localSheetId="0">#REF!</definedName>
    <definedName name="PLAVADERO2">#REF!</definedName>
    <definedName name="PLAVBCO" localSheetId="0">#REF!</definedName>
    <definedName name="PLAVBCO">#REF!</definedName>
    <definedName name="PLAVBCOPEQ" localSheetId="0">#REF!</definedName>
    <definedName name="PLAVBCOPEQ">#REF!</definedName>
    <definedName name="PLAVCOL" localSheetId="0">#REF!</definedName>
    <definedName name="PLAVCOL">#REF!</definedName>
    <definedName name="PLAVOVABCO" localSheetId="0">#REF!</definedName>
    <definedName name="PLAVOVABCO">#REF!</definedName>
    <definedName name="PLAVOVACOL" localSheetId="0">#REF!</definedName>
    <definedName name="PLAVOVACOL">#REF!</definedName>
    <definedName name="PLAVPEDCOL" localSheetId="0">#REF!</definedName>
    <definedName name="PLAVPEDCOL">#REF!</definedName>
    <definedName name="PLIGADORA2">[13]Ins!$E$584</definedName>
    <definedName name="Plom" localSheetId="0">[39]INSUMOS!#REF!</definedName>
    <definedName name="Plom">[39]INSUMOS!#REF!</definedName>
    <definedName name="PLOMERO" localSheetId="0">#REF!</definedName>
    <definedName name="PLOMERO">#REF!</definedName>
    <definedName name="PLOMEROAYUDANTE" localSheetId="0">#REF!</definedName>
    <definedName name="PLOMEROAYUDANTE">#REF!</definedName>
    <definedName name="PLOMEROOFICIAL" localSheetId="0">#REF!</definedName>
    <definedName name="PLOMEROOFICIAL">#REF!</definedName>
    <definedName name="PLOSABARROEXAGDE" localSheetId="0">#REF!</definedName>
    <definedName name="PLOSABARROEXAGDE">#REF!</definedName>
    <definedName name="PLOSABARROEXAGONALPEQUEÑA" localSheetId="0">#REF!</definedName>
    <definedName name="PLOSABARROEXAGONALPEQUEÑA">#REF!</definedName>
    <definedName name="PLOSABARROFERIAGDE" localSheetId="0">#REF!</definedName>
    <definedName name="PLOSABARROFERIAGDE">#REF!</definedName>
    <definedName name="PLOSABARROFERIAPEQ" localSheetId="0">#REF!</definedName>
    <definedName name="PLOSABARROFERIAPEQ">#REF!</definedName>
    <definedName name="PLYWOOD" localSheetId="0">#REF!</definedName>
    <definedName name="PLYWOOD">#REF!</definedName>
    <definedName name="PMALLA38" localSheetId="0">#REF!</definedName>
    <definedName name="PMALLA38">#REF!</definedName>
    <definedName name="PMALLACAL9HG6" localSheetId="0">#REF!</definedName>
    <definedName name="PMALLACAL9HG6">#REF!</definedName>
    <definedName name="PMALLACAL9HG7" localSheetId="0">#REF!</definedName>
    <definedName name="PMALLACAL9HG7">#REF!</definedName>
    <definedName name="PMES12COLOR" localSheetId="0">#REF!</definedName>
    <definedName name="PMES12COLOR">#REF!</definedName>
    <definedName name="PMES23BCO" localSheetId="0">#REF!</definedName>
    <definedName name="PMES23BCO">#REF!</definedName>
    <definedName name="PMES23GRAVCOL" localSheetId="0">#REF!</definedName>
    <definedName name="PMES23GRAVCOL">#REF!</definedName>
    <definedName name="PMES23GRAVGRIS" localSheetId="0">#REF!</definedName>
    <definedName name="PMES23GRAVGRIS">#REF!</definedName>
    <definedName name="PMES23GRIS" localSheetId="0">#REF!</definedName>
    <definedName name="PMES23GRIS">#REF!</definedName>
    <definedName name="PMES4BCO" localSheetId="0">#REF!</definedName>
    <definedName name="PMES4BCO">#REF!</definedName>
    <definedName name="PMOSAICO25X25ROJO" localSheetId="0">#REF!</definedName>
    <definedName name="PMOSAICO25X25ROJO">#REF!</definedName>
    <definedName name="PMOSAICOGRAVILLA30X30BLANCO" localSheetId="0">#REF!</definedName>
    <definedName name="PMOSAICOGRAVILLA30X30BLANCO">#REF!</definedName>
    <definedName name="PMOSAICOGRAVILLA30X30GRIS" localSheetId="0">#REF!</definedName>
    <definedName name="PMOSAICOGRAVILLA30X30GRIS">#REF!</definedName>
    <definedName name="PMOSAICOGRAVILLA30X30ROJO" localSheetId="0">#REF!</definedName>
    <definedName name="PMOSAICOGRAVILLA30X30ROJO">#REF!</definedName>
    <definedName name="PMOSAICOGRAVILLA30X30SUPERBLANCO" localSheetId="0">#REF!</definedName>
    <definedName name="PMOSAICOGRAVILLA30X30SUPERBLANCO">#REF!</definedName>
    <definedName name="PMOSAICOGRAVILLA30X30SUPERCOLOR" localSheetId="0">#REF!</definedName>
    <definedName name="PMOSAICOGRAVILLA30X30SUPERCOLOR">#REF!</definedName>
    <definedName name="PMOSAICOGRAVILLA30X30SUPERGRIS" localSheetId="0">#REF!</definedName>
    <definedName name="PMOSAICOGRAVILLA30X30SUPERGRIS">#REF!</definedName>
    <definedName name="porcent.herram.equi.asfalto">'[15]Analisis Unitarios'!$K$11</definedName>
    <definedName name="porcent.herram.equi.mov.tier">'[15]Analisis Unitarios'!$K$7</definedName>
    <definedName name="porcent.herram.equi.obra.arte">'[15]Analisis Unitarios'!$K$9</definedName>
    <definedName name="porcent.herram.equi.obra.arte.tub">'[15]Analisis Unitarios'!$K$21</definedName>
    <definedName name="porcent.mat.gastable">'[15]Analisis Unitarios'!$K$13</definedName>
    <definedName name="porcentaje" localSheetId="0">[47]Presupuesto!#REF!</definedName>
    <definedName name="porcentaje">[47]Presupuesto!#REF!</definedName>
    <definedName name="porcentaje_2">"$#REF!.$J$12"</definedName>
    <definedName name="porcentaje_3">"$#REF!.$J$12"</definedName>
    <definedName name="porciento" localSheetId="0">#REF!</definedName>
    <definedName name="porciento">#REF!</definedName>
    <definedName name="PORTACANDADO" localSheetId="0">#REF!</definedName>
    <definedName name="PORTACANDADO">#REF!</definedName>
    <definedName name="POZO10" localSheetId="0">#REF!</definedName>
    <definedName name="POZO10">#REF!</definedName>
    <definedName name="POZO8" localSheetId="0">#REF!</definedName>
    <definedName name="POZO8">#REF!</definedName>
    <definedName name="PPAL1123CDOB" localSheetId="0">#REF!</definedName>
    <definedName name="PPAL1123CDOB">#REF!</definedName>
    <definedName name="PPAL1123CSENC" localSheetId="0">#REF!</definedName>
    <definedName name="PPAL1123CSENC">#REF!</definedName>
    <definedName name="PPALACUADRADA" localSheetId="0">#REF!</definedName>
    <definedName name="PPALACUADRADA">#REF!</definedName>
    <definedName name="PPALAREDONDA" localSheetId="0">#REF!</definedName>
    <definedName name="PPALAREDONDA">#REF!</definedName>
    <definedName name="PPANEL12A24" localSheetId="0">#REF!</definedName>
    <definedName name="PPANEL12A24">#REF!</definedName>
    <definedName name="PPANEL2A4" localSheetId="0">#REF!</definedName>
    <definedName name="PPANEL2A4">#REF!</definedName>
    <definedName name="PPANEL4A8" localSheetId="0">#REF!</definedName>
    <definedName name="PPANEL4A8">#REF!</definedName>
    <definedName name="PPANEL6A12" localSheetId="0">#REF!</definedName>
    <definedName name="PPANEL6A12">#REF!</definedName>
    <definedName name="PPANEL8A16" localSheetId="0">#REF!</definedName>
    <definedName name="PPANEL8A16">#REF!</definedName>
    <definedName name="PPANRLCON100" localSheetId="0">#REF!</definedName>
    <definedName name="PPANRLCON100">#REF!</definedName>
    <definedName name="PPANRLCON60" localSheetId="0">#REF!</definedName>
    <definedName name="PPANRLCON60">#REF!</definedName>
    <definedName name="PPARAGOMA" localSheetId="0">#REF!</definedName>
    <definedName name="PPARAGOMA">#REF!</definedName>
    <definedName name="PPD">'[48]med.mov.de tierras'!$D$6</definedName>
    <definedName name="PPERFIL112X112" localSheetId="0">#REF!</definedName>
    <definedName name="PPERFIL112X112">#REF!</definedName>
    <definedName name="PPERFIL1X1" localSheetId="0">#REF!</definedName>
    <definedName name="PPERFIL1X1">#REF!</definedName>
    <definedName name="PPERFIL1X2" localSheetId="0">#REF!</definedName>
    <definedName name="PPERFIL1X2">#REF!</definedName>
    <definedName name="PPERFIL2X2" localSheetId="0">#REF!</definedName>
    <definedName name="PPERFIL2X2">#REF!</definedName>
    <definedName name="PPERFIL2X3" localSheetId="0">#REF!</definedName>
    <definedName name="PPERFIL2X3">#REF!</definedName>
    <definedName name="PPERFIL2X4" localSheetId="0">#REF!</definedName>
    <definedName name="PPERFIL2X4">#REF!</definedName>
    <definedName name="PPERFIL3X3" localSheetId="0">#REF!</definedName>
    <definedName name="PPERFIL3X3">#REF!</definedName>
    <definedName name="PPERFIL4X4" localSheetId="0">#REF!</definedName>
    <definedName name="PPERFIL4X4">#REF!</definedName>
    <definedName name="PPERFILHG112X112" localSheetId="0">#REF!</definedName>
    <definedName name="PPERFILHG112X112">#REF!</definedName>
    <definedName name="PPERFILHG2X2" localSheetId="0">#REF!</definedName>
    <definedName name="PPERFILHG2X2">#REF!</definedName>
    <definedName name="PPERFILHG2X3" localSheetId="0">#REF!</definedName>
    <definedName name="PPERFILHG2X3">#REF!</definedName>
    <definedName name="PPERFILHG34X34" localSheetId="0">#REF!</definedName>
    <definedName name="PPERFILHG34X34">#REF!</definedName>
    <definedName name="PPINTACRIBCO" localSheetId="0">#REF!</definedName>
    <definedName name="PPINTACRIBCO">#REF!</definedName>
    <definedName name="PPINTACRIEXT" localSheetId="0">#REF!</definedName>
    <definedName name="PPINTACRIEXT">#REF!</definedName>
    <definedName name="PPINTEPOX" localSheetId="0">#REF!</definedName>
    <definedName name="PPINTEPOX">#REF!</definedName>
    <definedName name="PPINTMAN" localSheetId="0">#REF!</definedName>
    <definedName name="PPINTMAN">#REF!</definedName>
    <definedName name="PPLA112X14" localSheetId="0">#REF!</definedName>
    <definedName name="PPLA112X14">#REF!</definedName>
    <definedName name="PPLA12X18" localSheetId="0">#REF!</definedName>
    <definedName name="PPLA12X18">#REF!</definedName>
    <definedName name="PPLA12X316" localSheetId="0">#REF!</definedName>
    <definedName name="PPLA12X316">#REF!</definedName>
    <definedName name="PPLA2X14" localSheetId="0">#REF!</definedName>
    <definedName name="PPLA2X14">#REF!</definedName>
    <definedName name="PPLA34X14" localSheetId="0">#REF!</definedName>
    <definedName name="PPLA34X14">#REF!</definedName>
    <definedName name="PPLA34X316" localSheetId="0">#REF!</definedName>
    <definedName name="PPLA34X316">#REF!</definedName>
    <definedName name="PPLA3X14" localSheetId="0">#REF!</definedName>
    <definedName name="PPLA3X14">#REF!</definedName>
    <definedName name="PPLA4X14" localSheetId="0">#REF!</definedName>
    <definedName name="PPLA4X14">#REF!</definedName>
    <definedName name="PPUERTAENR" localSheetId="0">#REF!</definedName>
    <definedName name="PPUERTAENR">#REF!</definedName>
    <definedName name="PRASTRILLO" localSheetId="0">#REF!</definedName>
    <definedName name="PRASTRILLO">#REF!</definedName>
    <definedName name="pre_asiento_arena" localSheetId="0">#REF!</definedName>
    <definedName name="pre_asiento_arena">#REF!</definedName>
    <definedName name="pre_bote" localSheetId="0">#REF!</definedName>
    <definedName name="pre_bote">#REF!</definedName>
    <definedName name="pre_colg_0.5pulg" localSheetId="0">#REF!</definedName>
    <definedName name="pre_colg_0.5pulg">#REF!</definedName>
    <definedName name="pre_colg_0.75pulg" localSheetId="0">#REF!</definedName>
    <definedName name="pre_colg_0.75pulg">#REF!</definedName>
    <definedName name="pre_colg_1.5pulg" localSheetId="0">#REF!</definedName>
    <definedName name="pre_colg_1.5pulg">#REF!</definedName>
    <definedName name="pre_colg_1pulg" localSheetId="0">#REF!</definedName>
    <definedName name="pre_colg_1pulg">#REF!</definedName>
    <definedName name="pre_colg_2pulg" localSheetId="0">#REF!</definedName>
    <definedName name="pre_colg_2pulg">#REF!</definedName>
    <definedName name="pre_colg_3pulg" localSheetId="0">#REF!</definedName>
    <definedName name="pre_colg_3pulg">#REF!</definedName>
    <definedName name="pre_colg_4pulg" localSheetId="0">#REF!</definedName>
    <definedName name="pre_colg_4pulg">#REF!</definedName>
    <definedName name="pre_excavacion" localSheetId="0">#REF!</definedName>
    <definedName name="pre_excavacion">#REF!</definedName>
    <definedName name="pre_hormigon_124" localSheetId="0">#REF!</definedName>
    <definedName name="pre_hormigon_124">#REF!</definedName>
    <definedName name="pre_relleno" localSheetId="0">#REF!</definedName>
    <definedName name="pre_relleno">#REF!</definedName>
    <definedName name="preci" localSheetId="0">#REF!</definedName>
    <definedName name="preci">#REF!</definedName>
    <definedName name="precii" localSheetId="0">#REF!</definedName>
    <definedName name="precii">#REF!</definedName>
    <definedName name="preciii" localSheetId="0">#REF!</definedName>
    <definedName name="preciii">#REF!</definedName>
    <definedName name="preciiii" localSheetId="0">#REF!</definedName>
    <definedName name="preciiii">#REF!</definedName>
    <definedName name="PRECIO" localSheetId="0">#REF!</definedName>
    <definedName name="PRECIO">#REF!</definedName>
    <definedName name="Precio_Unitario">[24]ListaPrecios!$A$1:$I$1</definedName>
    <definedName name="PREJASLIV" localSheetId="0">#REF!</definedName>
    <definedName name="PREJASLIV">#REF!</definedName>
    <definedName name="PREJASREF" localSheetId="0">#REF!</definedName>
    <definedName name="PREJASREF">#REF!</definedName>
    <definedName name="preli" localSheetId="0">#REF!</definedName>
    <definedName name="preli">#REF!</definedName>
    <definedName name="prelii" localSheetId="0">#REF!</definedName>
    <definedName name="prelii">#REF!</definedName>
    <definedName name="preliii" localSheetId="0">#REF!</definedName>
    <definedName name="preliii">#REF!</definedName>
    <definedName name="preliiii" localSheetId="0">#REF!</definedName>
    <definedName name="preliiii">#REF!</definedName>
    <definedName name="PREPARARPISO" localSheetId="0">#REF!</definedName>
    <definedName name="PREPARARPISO">#REF!</definedName>
    <definedName name="Presupuesto_Maternidad" localSheetId="0">#REF!</definedName>
    <definedName name="Presupuesto_Maternidad">#REF!</definedName>
    <definedName name="presupuestoc1" localSheetId="0">#REF!</definedName>
    <definedName name="presupuestoc1">#REF!</definedName>
    <definedName name="presupuestoc2" localSheetId="0">#REF!</definedName>
    <definedName name="presupuestoc2">#REF!</definedName>
    <definedName name="PRIMA" localSheetId="0">#REF!</definedName>
    <definedName name="PRIMA">#REF!</definedName>
    <definedName name="PRIMA_2">"$#REF!.$M$38"</definedName>
    <definedName name="PRIMA_3">"$#REF!.$M$38"</definedName>
    <definedName name="PRINT_AREA_MI" localSheetId="0">#REF!</definedName>
    <definedName name="PRINT_AREA_MI">#REF!</definedName>
    <definedName name="PRINT_TITLES_MI" localSheetId="0">#REF!</definedName>
    <definedName name="PRINT_TITLES_MI">#REF!</definedName>
    <definedName name="PROMEDIO" localSheetId="0">#REF!</definedName>
    <definedName name="PROMEDIO">#REF!</definedName>
    <definedName name="Proyecto" localSheetId="0">#REF!</definedName>
    <definedName name="Proyecto">#REF!</definedName>
    <definedName name="PROYECTO__RECONSTRUCCION_CARRETARA_SAN_CRISTOBAL_VILLA_ALTAGRACIA__HATO_DAMAS_EL_BADEN" localSheetId="0">Todas las Hojas !$A$1:$G$3</definedName>
    <definedName name="PROYECTO__RECONSTRUCCION_CARRETARA_SAN_CRISTOBAL_VILLA_ALTAGRACIA__HATO_DAMAS_EL_BADEN">Todas las Hojas !$A$1:$G$3</definedName>
    <definedName name="prticos" localSheetId="0">[49]peso!#REF!</definedName>
    <definedName name="prticos">[49]peso!#REF!</definedName>
    <definedName name="prticos_2">#N/A</definedName>
    <definedName name="prticos_3">#N/A</definedName>
    <definedName name="Prueba_en_Compactación_con_equipo" localSheetId="0">[8]Insumos!#REF!</definedName>
    <definedName name="Prueba_en_Compactación_con_equipo">[8]Insumos!#REF!</definedName>
    <definedName name="PSILICOOLCRI" localSheetId="0">#REF!</definedName>
    <definedName name="PSILICOOLCRI">#REF!</definedName>
    <definedName name="PSOLDADURA" localSheetId="0">#REF!</definedName>
    <definedName name="PSOLDADURA">#REF!</definedName>
    <definedName name="PSTYROF2X4X1" localSheetId="0">#REF!</definedName>
    <definedName name="PSTYROF2X4X1">#REF!</definedName>
    <definedName name="PTABLETAAMARILLA" localSheetId="0">#REF!</definedName>
    <definedName name="PTABLETAAMARILLA">#REF!</definedName>
    <definedName name="PTABLETAGRIS" localSheetId="0">#REF!</definedName>
    <definedName name="PTABLETAGRIS">#REF!</definedName>
    <definedName name="PTABLETAQUEMADA" localSheetId="0">#REF!</definedName>
    <definedName name="PTABLETAQUEMADA">#REF!</definedName>
    <definedName name="PTABLETAROJA" localSheetId="0">#REF!</definedName>
    <definedName name="PTABLETAROJA">#REF!</definedName>
    <definedName name="PTAFRANCAOBA">[13]Ana!$F$4986</definedName>
    <definedName name="PTAFRANCAOBAM2">[13]Ana!$C$4986</definedName>
    <definedName name="PTAPAC24INTPVC" localSheetId="0">#REF!</definedName>
    <definedName name="PTAPAC24INTPVC">#REF!</definedName>
    <definedName name="PTAPAC24MET" localSheetId="0">#REF!</definedName>
    <definedName name="PTAPAC24MET">#REF!</definedName>
    <definedName name="PTAPAC24TCMET" localSheetId="0">#REF!</definedName>
    <definedName name="PTAPAC24TCMET">#REF!</definedName>
    <definedName name="PTAPAC24TCPVC" localSheetId="0">#REF!</definedName>
    <definedName name="PTAPAC24TCPVC">#REF!</definedName>
    <definedName name="PTAPANCORCAOBA">[13]Ana!$F$4957</definedName>
    <definedName name="PTAPANCORCAOBA2.3X8.4" localSheetId="0">#REF!</definedName>
    <definedName name="PTAPANCORCAOBA2.3X8.4">#REF!</definedName>
    <definedName name="PTAPANCORCAOBA3X8.4" localSheetId="0">#REF!</definedName>
    <definedName name="PTAPANCORCAOBA3X8.4">#REF!</definedName>
    <definedName name="PTAPANCORCAOBAM2">[13]Ana!$C$4957</definedName>
    <definedName name="PTAPANCORPINO">[13]Ana!$F$4948</definedName>
    <definedName name="PTAPANCORPINOM2">[13]Ana!$C$4948</definedName>
    <definedName name="PTAPANESPCAOBA">[13]Ana!$F$4966</definedName>
    <definedName name="PTAPANESPCAOBAM2">[13]Ana!$C$4966</definedName>
    <definedName name="PTAPANVAIVENCAOBA">[13]Ana!$F$4974</definedName>
    <definedName name="PTAPANVAIVENCAOBAM2">[13]Ana!$C$4974</definedName>
    <definedName name="PTAPLY">[13]Ana!$F$4939</definedName>
    <definedName name="PTAPLYM2">[13]Ana!$C$4939</definedName>
    <definedName name="PTEJA16" localSheetId="0">#REF!</definedName>
    <definedName name="PTEJA16">#REF!</definedName>
    <definedName name="PTEJA16ESP" localSheetId="0">#REF!</definedName>
    <definedName name="PTEJA16ESP">#REF!</definedName>
    <definedName name="PTEJA18" localSheetId="0">#REF!</definedName>
    <definedName name="PTEJA18">#REF!</definedName>
    <definedName name="PTEJA18ESP" localSheetId="0">#REF!</definedName>
    <definedName name="PTEJA18ESP">#REF!</definedName>
    <definedName name="PTEJATIPOS" localSheetId="0">#REF!</definedName>
    <definedName name="PTEJATIPOS">#REF!</definedName>
    <definedName name="PTERM114" localSheetId="0">#REF!</definedName>
    <definedName name="PTERM114">#REF!</definedName>
    <definedName name="pti" localSheetId="0">#REF!</definedName>
    <definedName name="pti">#REF!</definedName>
    <definedName name="ptii" localSheetId="0">#REF!</definedName>
    <definedName name="ptii">#REF!</definedName>
    <definedName name="ptiii" localSheetId="0">#REF!</definedName>
    <definedName name="ptiii">#REF!</definedName>
    <definedName name="ptiiii" localSheetId="0">#REF!</definedName>
    <definedName name="ptiiii">#REF!</definedName>
    <definedName name="PTIMBRECORRIENTE" localSheetId="0">#REF!</definedName>
    <definedName name="PTIMBRECORRIENTE">#REF!</definedName>
    <definedName name="PTINA" localSheetId="0">#REF!</definedName>
    <definedName name="PTINA">#REF!</definedName>
    <definedName name="PTOREXAASB" localSheetId="0">#REF!</definedName>
    <definedName name="PTOREXAASB">#REF!</definedName>
    <definedName name="PTPACISAL2424" localSheetId="0">#REF!</definedName>
    <definedName name="PTPACISAL2424">#REF!</definedName>
    <definedName name="PTUBOHG112X15" localSheetId="0">#REF!</definedName>
    <definedName name="PTUBOHG112X15">#REF!</definedName>
    <definedName name="PTUBOHG114X20" localSheetId="0">#REF!</definedName>
    <definedName name="PTUBOHG114X20">#REF!</definedName>
    <definedName name="PU" localSheetId="0">#REF!</definedName>
    <definedName name="PU">#REF!</definedName>
    <definedName name="PU_2">"$#REF!.$E$1:$E$65534"</definedName>
    <definedName name="PU_3">"$#REF!.$E$1:$E$65534"</definedName>
    <definedName name="pu1_2">"$#REF!.$E$1:$E$65534"</definedName>
    <definedName name="pu1_3">"$#REF!.$E$1:$E$65534"</definedName>
    <definedName name="PU6_2">"$#REF!.$E$1:$E$65534"</definedName>
    <definedName name="PU6_3">"$#REF!.$E$1:$E$65534"</definedName>
    <definedName name="PUACERASHORMIGON" localSheetId="0">#REF!</definedName>
    <definedName name="PUACERASHORMIGON">#REF!</definedName>
    <definedName name="PUACERASHORMIGON_2">#N/A</definedName>
    <definedName name="puacero" localSheetId="0">#REF!</definedName>
    <definedName name="puacero">#REF!</definedName>
    <definedName name="PUACERO_1_2_GRADO40" localSheetId="0">#REF!</definedName>
    <definedName name="PUACERO_1_2_GRADO40">#REF!</definedName>
    <definedName name="PUACERO_1_2_GRADO40_2">#N/A</definedName>
    <definedName name="PUACERO_1_4_GRADO40" localSheetId="0">#REF!</definedName>
    <definedName name="PUACERO_1_4_GRADO40">#REF!</definedName>
    <definedName name="PUACERO_1_4_GRADO40_2">#N/A</definedName>
    <definedName name="PUACERO_1_GRADO40" localSheetId="0">#REF!</definedName>
    <definedName name="PUACERO_1_GRADO40">#REF!</definedName>
    <definedName name="PUACERO_1_GRADO40_2">#N/A</definedName>
    <definedName name="PUACERO_3_4_GRADO40" localSheetId="0">#REF!</definedName>
    <definedName name="PUACERO_3_4_GRADO40">#REF!</definedName>
    <definedName name="PUACERO_3_4_GRADO40_2">#N/A</definedName>
    <definedName name="PUACERO_3_8_GRADO40" localSheetId="0">#REF!</definedName>
    <definedName name="PUACERO_3_8_GRADO40">#REF!</definedName>
    <definedName name="PUACERO_3_8_GRADO40_2">#N/A</definedName>
    <definedName name="PUADOQUINCLASICOGRIS_10X20X20" localSheetId="0">#REF!</definedName>
    <definedName name="PUADOQUINCLASICOGRIS_10X20X20">#REF!</definedName>
    <definedName name="PUADOQUINCLASICOGRIS_10X20X20_2">#N/A</definedName>
    <definedName name="pubaranda" localSheetId="0">#REF!</definedName>
    <definedName name="pubaranda">#REF!</definedName>
    <definedName name="pubaranda_2">#N/A</definedName>
    <definedName name="pubaranda_3">#N/A</definedName>
    <definedName name="PUBLOQUES_4_ACERO_0.80" localSheetId="0">#REF!</definedName>
    <definedName name="PUBLOQUES_4_ACERO_0.80">#REF!</definedName>
    <definedName name="PUBLOQUES_4_ACERO_0.80_2">#N/A</definedName>
    <definedName name="PUBLOQUES_6_ACERO_0.80" localSheetId="0">#REF!</definedName>
    <definedName name="PUBLOQUES_6_ACERO_0.80">#REF!</definedName>
    <definedName name="PUBLOQUES_6_ACERO_0.80_2">#N/A</definedName>
    <definedName name="PUBLOQUES_8_ACERO_0.80" localSheetId="0">#REF!</definedName>
    <definedName name="PUBLOQUES_8_ACERO_0.80">#REF!</definedName>
    <definedName name="PUBLOQUES_8_ACERO_0.80_2">#N/A</definedName>
    <definedName name="PUBLOQUES_8_ACERO_0.80_HOYOSLLENOS" localSheetId="0">#REF!</definedName>
    <definedName name="PUBLOQUES_8_ACERO_0.80_HOYOSLLENOS">#REF!</definedName>
    <definedName name="PUBLOQUES_8_ACERO_0.80_HOYOSLLENOS_2">#N/A</definedName>
    <definedName name="PUBLOQUESDE_8_ACERO_A_0.40_HOYOSLLENOS" localSheetId="0">#REF!</definedName>
    <definedName name="PUBLOQUESDE_8_ACERO_A_0.40_HOYOSLLENOS">#REF!</definedName>
    <definedName name="PUBLOQUESDE_8_ACERO_A_0.40_HOYOSLLENOS_2">#N/A</definedName>
    <definedName name="pucabezales" localSheetId="0">#REF!</definedName>
    <definedName name="pucabezales">#REF!</definedName>
    <definedName name="PUCALICHE" localSheetId="0">#REF!</definedName>
    <definedName name="PUCALICHE">#REF!</definedName>
    <definedName name="PUCALICHE_2">#N/A</definedName>
    <definedName name="PUCAMARAINSPECCION" localSheetId="0">#REF!</definedName>
    <definedName name="PUCAMARAINSPECCION">#REF!</definedName>
    <definedName name="PUCAMARAINSPECCION_2">#N/A</definedName>
    <definedName name="PUCANTOS" localSheetId="0">#REF!</definedName>
    <definedName name="PUCANTOS">#REF!</definedName>
    <definedName name="PUCANTOS_2">#N/A</definedName>
    <definedName name="PUCARETEO" localSheetId="0">#REF!</definedName>
    <definedName name="PUCARETEO">#REF!</definedName>
    <definedName name="PUCARETEO_2">#N/A</definedName>
    <definedName name="pucastingbed" localSheetId="0">#REF!</definedName>
    <definedName name="pucastingbed">#REF!</definedName>
    <definedName name="PUCEMENTO" localSheetId="0">#REF!</definedName>
    <definedName name="PUCEMENTO">#REF!</definedName>
    <definedName name="PUCERAMICA15X15PARED" localSheetId="0">'[8]Análisis de Precios'!#REF!</definedName>
    <definedName name="PUCERAMICA15X15PARED">'[8]Análisis de Precios'!#REF!</definedName>
    <definedName name="PUCERAMICA30X30PARED" localSheetId="0">#REF!</definedName>
    <definedName name="PUCERAMICA30X30PARED">#REF!</definedName>
    <definedName name="PUCERAMICA30X30PARED_2">#N/A</definedName>
    <definedName name="PUCERAMICAITALIANAPARED" localSheetId="0">#REF!</definedName>
    <definedName name="PUCERAMICAITALIANAPARED">#REF!</definedName>
    <definedName name="PUCERAMICAITALIANAPARED_2">#N/A</definedName>
    <definedName name="PUCISTERNA" localSheetId="0">'[8]Análisis de Precios'!#REF!</definedName>
    <definedName name="PUCISTERNA">'[8]Análisis de Precios'!#REF!</definedName>
    <definedName name="PUCOLUMNAS_C1">'[17]Análisis de Precios'!$F$210</definedName>
    <definedName name="PUCOLUMNAS_C10" localSheetId="0">'[8]Análisis de Precios'!#REF!</definedName>
    <definedName name="PUCOLUMNAS_C10">'[8]Análisis de Precios'!#REF!</definedName>
    <definedName name="PUCOLUMNAS_C11" localSheetId="0">'[8]Análisis de Precios'!#REF!</definedName>
    <definedName name="PUCOLUMNAS_C11">'[8]Análisis de Precios'!#REF!</definedName>
    <definedName name="PUCOLUMNAS_C12" localSheetId="0">'[8]Análisis de Precios'!#REF!</definedName>
    <definedName name="PUCOLUMNAS_C12">'[8]Análisis de Precios'!#REF!</definedName>
    <definedName name="PUCOLUMNAS_C2" localSheetId="0">#REF!</definedName>
    <definedName name="PUCOLUMNAS_C2">#REF!</definedName>
    <definedName name="PUCOLUMNAS_C2_2">#N/A</definedName>
    <definedName name="PUCOLUMNAS_C3" localSheetId="0">#REF!</definedName>
    <definedName name="PUCOLUMNAS_C3">#REF!</definedName>
    <definedName name="PUCOLUMNAS_C3_2">#N/A</definedName>
    <definedName name="PUCOLUMNAS_C4" localSheetId="0">#REF!</definedName>
    <definedName name="PUCOLUMNAS_C4">#REF!</definedName>
    <definedName name="PUCOLUMNAS_C4_2">#N/A</definedName>
    <definedName name="PUCOLUMNAS_C9" localSheetId="0">'[8]Análisis de Precios'!#REF!</definedName>
    <definedName name="PUCOLUMNAS_C9">'[8]Análisis de Precios'!#REF!</definedName>
    <definedName name="PUCOLUMNAS_CC" localSheetId="0">#REF!</definedName>
    <definedName name="PUCOLUMNAS_CC">#REF!</definedName>
    <definedName name="PUCOLUMNAS_CC_2">#N/A</definedName>
    <definedName name="PUCOLUMNAS_CC1" localSheetId="0">#REF!</definedName>
    <definedName name="PUCOLUMNAS_CC1">#REF!</definedName>
    <definedName name="PUCOLUMNAS_CC1_2">#N/A</definedName>
    <definedName name="PUCOLUMNASASCENSOR" localSheetId="0">#REF!</definedName>
    <definedName name="PUCOLUMNASASCENSOR">#REF!</definedName>
    <definedName name="PUCOLUMNASASCENSOR_2">#N/A</definedName>
    <definedName name="PUCONTEN" localSheetId="0">'[8]Análisis de Precios'!#REF!</definedName>
    <definedName name="PUCONTEN">'[8]Análisis de Precios'!#REF!</definedName>
    <definedName name="PUDINTEL_10X20" localSheetId="0">#REF!</definedName>
    <definedName name="PUDINTEL_10X20">#REF!</definedName>
    <definedName name="PUDINTEL_10X20_2">#N/A</definedName>
    <definedName name="PUDINTEL_15X40" localSheetId="0">#REF!</definedName>
    <definedName name="PUDINTEL_15X40">#REF!</definedName>
    <definedName name="PUDINTEL_15X40_2">#N/A</definedName>
    <definedName name="PUDINTEL_20X40" localSheetId="0">#REF!</definedName>
    <definedName name="PUDINTEL_20X40">#REF!</definedName>
    <definedName name="PUDINTEL_20X40_2">#N/A</definedName>
    <definedName name="Puerta_Corred._Alum__Anod._Bce._Vid._Mart._Nor." localSheetId="0">[8]Insumos!#REF!</definedName>
    <definedName name="Puerta_Corred._Alum__Anod._Bce._Vid._Mart._Nor.">[8]Insumos!#REF!</definedName>
    <definedName name="Puerta_Corred._Alum__Anod._Bce._Vid._Transp." localSheetId="0">[8]Insumos!#REF!</definedName>
    <definedName name="Puerta_Corred._Alum__Anod._Bce._Vid._Transp.">[8]Insumos!#REF!</definedName>
    <definedName name="Puerta_Corred._Alum__Anod._Nor._Vid._Bce._Liso" localSheetId="0">[8]Insumos!#REF!</definedName>
    <definedName name="Puerta_Corred._Alum__Anod._Nor._Vid._Bce._Liso">[8]Insumos!#REF!</definedName>
    <definedName name="Puerta_Corred._Alum__Anod._Nor._Vid._Bce._Mart." localSheetId="0">[8]Insumos!#REF!</definedName>
    <definedName name="Puerta_Corred._Alum__Anod._Nor._Vid._Bce._Mart.">[8]Insumos!#REF!</definedName>
    <definedName name="Puerta_Corred._Alum__Anod._Nor._Vid._Transp." localSheetId="0">[8]Insumos!#REF!</definedName>
    <definedName name="Puerta_Corred._Alum__Anod._Nor._Vid._Transp.">[8]Insumos!#REF!</definedName>
    <definedName name="Puerta_corrediza___BCE._VID._TRANSP." localSheetId="0">[8]Insumos!#REF!</definedName>
    <definedName name="Puerta_corrediza___BCE._VID._TRANSP.">[8]Insumos!#REF!</definedName>
    <definedName name="Puerta_corrediza___BCE._VID._TRANSP._LISO" localSheetId="0">[8]Insumos!#REF!</definedName>
    <definedName name="Puerta_corrediza___BCE._VID._TRANSP._LISO">[8]Insumos!#REF!</definedName>
    <definedName name="Puerta_de_Pino_Apanelada" localSheetId="0">[8]Insumos!#REF!</definedName>
    <definedName name="Puerta_de_Pino_Apanelada">[8]Insumos!#REF!</definedName>
    <definedName name="Puerta_Pino_Americano_Tratado" localSheetId="0">[8]Insumos!#REF!</definedName>
    <definedName name="Puerta_Pino_Americano_Tratado">[8]Insumos!#REF!</definedName>
    <definedName name="PUERTACA" localSheetId="0">#REF!</definedName>
    <definedName name="PUERTACA">#REF!</definedName>
    <definedName name="PUERTACAESP" localSheetId="0">#REF!</definedName>
    <definedName name="PUERTACAESP">#REF!</definedName>
    <definedName name="PUERTACAFRAN" localSheetId="0">#REF!</definedName>
    <definedName name="PUERTACAFRAN">#REF!</definedName>
    <definedName name="PUERTAPERF1X1YMALLA1CONTRA" localSheetId="0">#REF!</definedName>
    <definedName name="PUERTAPERF1X1YMALLA1CONTRA">#REF!</definedName>
    <definedName name="PUERTAPI" localSheetId="0">#REF!</definedName>
    <definedName name="PUERTAPI">#REF!</definedName>
    <definedName name="PUERTAPI802102PAN" localSheetId="0">#REF!</definedName>
    <definedName name="PUERTAPI802102PAN">#REF!</definedName>
    <definedName name="PUERTAPI8021046PAN" localSheetId="0">#REF!</definedName>
    <definedName name="PUERTAPI8021046PAN">#REF!</definedName>
    <definedName name="PUERTAPLE86210CRIS" localSheetId="0">#REF!</definedName>
    <definedName name="PUERTAPLE86210CRIS">#REF!</definedName>
    <definedName name="PUERTAPLY" localSheetId="0">#REF!</definedName>
    <definedName name="PUERTAPLY">#REF!</definedName>
    <definedName name="Puertas_de_Pino_T_Francesa" localSheetId="0">[8]Insumos!#REF!</definedName>
    <definedName name="Puertas_de_Pino_T_Francesa">[8]Insumos!#REF!</definedName>
    <definedName name="Puertas_de_Plywood" localSheetId="0">[8]Insumos!#REF!</definedName>
    <definedName name="Puertas_de_Plywood">[8]Insumos!#REF!</definedName>
    <definedName name="Puertas_de_Plywood_3_16" localSheetId="0">[8]Insumos!#REF!</definedName>
    <definedName name="Puertas_de_Plywood_3_16">[8]Insumos!#REF!</definedName>
    <definedName name="Puertas_Pino_Apanelada" localSheetId="0">[8]Insumos!#REF!</definedName>
    <definedName name="Puertas_Pino_Apanelada">[8]Insumos!#REF!</definedName>
    <definedName name="PUFINOTECHOINCLINADO" localSheetId="0">#REF!</definedName>
    <definedName name="PUFINOTECHOINCLINADO">#REF!</definedName>
    <definedName name="PUFINOTECHOINCLINADO_2">#N/A</definedName>
    <definedName name="PUFINOTECHOPLANO" localSheetId="0">#REF!</definedName>
    <definedName name="PUFINOTECHOPLANO">#REF!</definedName>
    <definedName name="PUFINOTECHOPLANO_2">#N/A</definedName>
    <definedName name="PUGOTEROSCOLGANTES" localSheetId="0">#REF!</definedName>
    <definedName name="PUGOTEROSCOLGANTES">#REF!</definedName>
    <definedName name="PUGOTEROSCOLGANTES_2">#N/A</definedName>
    <definedName name="PUHORMIGON_1_2_4" localSheetId="0">#REF!</definedName>
    <definedName name="PUHORMIGON_1_2_4">#REF!</definedName>
    <definedName name="PUHORMIGON_1_2_4_2">#N/A</definedName>
    <definedName name="PUHORMIGON1_3_5" localSheetId="0">#REF!</definedName>
    <definedName name="PUHORMIGON1_3_5">#REF!</definedName>
    <definedName name="PUHORMIGON1_3_5_2">#N/A</definedName>
    <definedName name="puhormigon280" localSheetId="0">#REF!</definedName>
    <definedName name="puhormigon280">#REF!</definedName>
    <definedName name="PUHORMIGONCICLOPEO" localSheetId="0">#REF!</definedName>
    <definedName name="PUHORMIGONCICLOPEO">#REF!</definedName>
    <definedName name="PUHORMIGONCICLOPEO_2">#N/A</definedName>
    <definedName name="PUHORMIGONSIMPLE210" localSheetId="0">#REF!</definedName>
    <definedName name="PUHORMIGONSIMPLE210">#REF!</definedName>
    <definedName name="PUHORMIGONSIMPLE210_2">#N/A</definedName>
    <definedName name="puinyeccion" localSheetId="0">#REF!</definedName>
    <definedName name="puinyeccion">#REF!</definedName>
    <definedName name="PULESC" localSheetId="0">#REF!</definedName>
    <definedName name="PULESC">#REF!</definedName>
    <definedName name="pulgm" localSheetId="0">#REF!</definedName>
    <definedName name="pulgm">#REF!</definedName>
    <definedName name="Pulido_y_Brillado____De_Luxe">[17]Insumos!$B$241:$D$241</definedName>
    <definedName name="Pulido_y_Brillado_de_Piso" localSheetId="0">[8]Insumos!#REF!</definedName>
    <definedName name="Pulido_y_Brillado_de_Piso">[8]Insumos!#REF!</definedName>
    <definedName name="PULISTELOS1_2BAÑOS" localSheetId="0">#REF!</definedName>
    <definedName name="PULISTELOS1_2BAÑOS">#REF!</definedName>
    <definedName name="PULISTELOS1_2BAÑOS_2">#N/A</definedName>
    <definedName name="PULISTELOSBAÑOS" localSheetId="0">#REF!</definedName>
    <definedName name="PULISTELOSBAÑOS">#REF!</definedName>
    <definedName name="PULISTELOSBAÑOS_2">#N/A</definedName>
    <definedName name="PULMES" localSheetId="0">#REF!</definedName>
    <definedName name="PULMES">#REF!</definedName>
    <definedName name="PULOSA" localSheetId="0">#REF!</definedName>
    <definedName name="PULOSA">#REF!</definedName>
    <definedName name="PULOSA_2">#N/A</definedName>
    <definedName name="pulosaaproche" localSheetId="0">#REF!</definedName>
    <definedName name="pulosaaproche">#REF!</definedName>
    <definedName name="pulosacalzada" localSheetId="0">#REF!</definedName>
    <definedName name="pulosacalzada">#REF!</definedName>
    <definedName name="PULREPPVIEJO" localSheetId="0">#REF!</definedName>
    <definedName name="PULREPPVIEJO">#REF!</definedName>
    <definedName name="PULSUPER" localSheetId="0">#REF!</definedName>
    <definedName name="PULSUPER">#REF!</definedName>
    <definedName name="PULYCRISTAL" localSheetId="0">#REF!</definedName>
    <definedName name="PULYCRISTAL">#REF!</definedName>
    <definedName name="PULYSAL" localSheetId="0">#REF!</definedName>
    <definedName name="PULYSAL">#REF!</definedName>
    <definedName name="PUMADERA" localSheetId="0">#REF!</definedName>
    <definedName name="PUMADERA">#REF!</definedName>
    <definedName name="PUMEZCLACALARENAPISOS" localSheetId="0">#REF!</definedName>
    <definedName name="PUMEZCLACALARENAPISOS">#REF!</definedName>
    <definedName name="PUMEZCLACALARENAPISOS_2">#N/A</definedName>
    <definedName name="PUMORTERO1_1" localSheetId="0">'[8]Análisis de Precios'!#REF!</definedName>
    <definedName name="PUMORTERO1_1">'[8]Análisis de Precios'!#REF!</definedName>
    <definedName name="PUMORTERO1_10COLOCARPISOS" localSheetId="0">#REF!</definedName>
    <definedName name="PUMORTERO1_10COLOCARPISOS">#REF!</definedName>
    <definedName name="PUMORTERO1_10COLOCARPISOS_2">#N/A</definedName>
    <definedName name="PUMORTERO1_2" localSheetId="0">#REF!</definedName>
    <definedName name="PUMORTERO1_2">#REF!</definedName>
    <definedName name="PUMORTERO1_2_2">#N/A</definedName>
    <definedName name="PUMORTERO1_3" localSheetId="0">#REF!</definedName>
    <definedName name="PUMORTERO1_3">#REF!</definedName>
    <definedName name="PUMORTERO1_3_2">#N/A</definedName>
    <definedName name="PUMORTERO1_4PARAPAÑETE" localSheetId="0">#REF!</definedName>
    <definedName name="PUMORTERO1_4PARAPAÑETE">#REF!</definedName>
    <definedName name="PUMORTERO1_4PARAPAÑETE_2">#N/A</definedName>
    <definedName name="PUMORTERO1_5DE1_3" localSheetId="0">#REF!</definedName>
    <definedName name="PUMORTERO1_5DE1_3">#REF!</definedName>
    <definedName name="PUMORTERO1_5DE1_3_2">#N/A</definedName>
    <definedName name="PUMURO_M1" localSheetId="0">#REF!</definedName>
    <definedName name="PUMURO_M1">#REF!</definedName>
    <definedName name="PUMURO_M1_2">#N/A</definedName>
    <definedName name="PUMURO_M2" localSheetId="0">#REF!</definedName>
    <definedName name="PUMURO_M2">#REF!</definedName>
    <definedName name="PUMURO_M2_2">#N/A</definedName>
    <definedName name="punewjersey" localSheetId="0">#REF!</definedName>
    <definedName name="punewjersey">#REF!</definedName>
    <definedName name="PUPAÑETEMAESTREADOEXTERIOR" localSheetId="0">#REF!</definedName>
    <definedName name="PUPAÑETEMAESTREADOEXTERIOR">#REF!</definedName>
    <definedName name="PUPAÑETEMAESTREADOEXTERIOR_2">#N/A</definedName>
    <definedName name="PUPAÑETEMAESTREADOINTERIOR" localSheetId="0">#REF!</definedName>
    <definedName name="PUPAÑETEMAESTREADOINTERIOR">#REF!</definedName>
    <definedName name="PUPAÑETEMAESTREADOINTERIOR_2">#N/A</definedName>
    <definedName name="PUPAÑETEPULIDO" localSheetId="0">#REF!</definedName>
    <definedName name="PUPAÑETEPULIDO">#REF!</definedName>
    <definedName name="PUPAÑETEPULIDO_2">#N/A</definedName>
    <definedName name="PUPAÑETETECHO" localSheetId="0">'[8]Análisis de Precios'!#REF!</definedName>
    <definedName name="PUPAÑETETECHO">'[8]Análisis de Precios'!#REF!</definedName>
    <definedName name="PUPINTURAACRILICAEXTERIOR" localSheetId="0">'[8]Análisis de Precios'!#REF!</definedName>
    <definedName name="PUPINTURAACRILICAEXTERIOR">'[8]Análisis de Precios'!#REF!</definedName>
    <definedName name="PUPINTURAACRILICAINTERIOR" localSheetId="0">'[8]Análisis de Precios'!#REF!</definedName>
    <definedName name="PUPINTURAACRILICAINTERIOR">'[8]Análisis de Precios'!#REF!</definedName>
    <definedName name="PUPINTURACAL" localSheetId="0">'[8]Análisis de Precios'!#REF!</definedName>
    <definedName name="PUPINTURACAL">'[8]Análisis de Precios'!#REF!</definedName>
    <definedName name="PUPINTURAMANTENIMIENTO" localSheetId="0">'[8]Análisis de Precios'!#REF!</definedName>
    <definedName name="PUPINTURAMANTENIMIENTO">'[8]Análisis de Precios'!#REF!</definedName>
    <definedName name="PUPISOCERAMICA_33X33" localSheetId="0">#REF!</definedName>
    <definedName name="PUPISOCERAMICA_33X33">#REF!</definedName>
    <definedName name="PUPISOCERAMICA_33X33_2">#N/A</definedName>
    <definedName name="PUPISOCERAMICACRIOLLA20X20" localSheetId="0">'[8]Análisis de Precios'!#REF!</definedName>
    <definedName name="PUPISOCERAMICACRIOLLA20X20">'[8]Análisis de Precios'!#REF!</definedName>
    <definedName name="PUPISOGRANITO_40X40" localSheetId="0">#REF!</definedName>
    <definedName name="PUPISOGRANITO_40X40">#REF!</definedName>
    <definedName name="PUPISOGRANITO_40X40_2">#N/A</definedName>
    <definedName name="PURAMPAESCALERA" localSheetId="0">#REF!</definedName>
    <definedName name="PURAMPAESCALERA">#REF!</definedName>
    <definedName name="PURAMPAESCALERA_2">#N/A</definedName>
    <definedName name="PUREPLANTEO" localSheetId="0">#REF!</definedName>
    <definedName name="PUREPLANTEO">#REF!</definedName>
    <definedName name="PUREPLANTEO_2">#N/A</definedName>
    <definedName name="PUSEPTICO" localSheetId="0">'[8]Análisis de Precios'!#REF!</definedName>
    <definedName name="PUSEPTICO">'[8]Análisis de Precios'!#REF!</definedName>
    <definedName name="putabletas" localSheetId="0">#REF!</definedName>
    <definedName name="putabletas">#REF!</definedName>
    <definedName name="PUTRAMPADEGRASA" localSheetId="0">#REF!</definedName>
    <definedName name="PUTRAMPADEGRASA">#REF!</definedName>
    <definedName name="PUTRAMPADEGRASA_2">#N/A</definedName>
    <definedName name="PUVIGA" localSheetId="0">'[8]Análisis de Precios'!#REF!</definedName>
    <definedName name="PUVIGA">'[8]Análisis de Precios'!#REF!</definedName>
    <definedName name="puvigastransversales" localSheetId="0">#REF!</definedName>
    <definedName name="puvigastransversales">#REF!</definedName>
    <definedName name="PUZABALETAPISO" localSheetId="0">#REF!</definedName>
    <definedName name="PUZABALETAPISO">#REF!</definedName>
    <definedName name="PUZABALETAPISO_2">#N/A</definedName>
    <definedName name="PUZABALETAS" localSheetId="0">#REF!</definedName>
    <definedName name="PUZABALETAS">#REF!</definedName>
    <definedName name="PUZABALETAS_2">#N/A</definedName>
    <definedName name="PUZAPATACOLUMNAS_C1" localSheetId="0">#REF!</definedName>
    <definedName name="PUZAPATACOLUMNAS_C1">#REF!</definedName>
    <definedName name="PUZAPATACOLUMNAS_C1_2">#N/A</definedName>
    <definedName name="PUZAPATACOLUMNAS_C2" localSheetId="0">#REF!</definedName>
    <definedName name="PUZAPATACOLUMNAS_C2">#REF!</definedName>
    <definedName name="PUZAPATACOLUMNAS_C2_2">#N/A</definedName>
    <definedName name="PUZAPATACOLUMNAS_C3" localSheetId="0">#REF!</definedName>
    <definedName name="PUZAPATACOLUMNAS_C3">#REF!</definedName>
    <definedName name="PUZAPATACOLUMNAS_C3_2">#N/A</definedName>
    <definedName name="PUZAPATACOLUMNAS_C4" localSheetId="0">#REF!</definedName>
    <definedName name="PUZAPATACOLUMNAS_C4">#REF!</definedName>
    <definedName name="PUZAPATACOLUMNAS_C4_2">#N/A</definedName>
    <definedName name="PUZAPATACOLUMNAS_CC" localSheetId="0">#REF!</definedName>
    <definedName name="PUZAPATACOLUMNAS_CC">#REF!</definedName>
    <definedName name="PUZAPATACOLUMNAS_CC_2">#N/A</definedName>
    <definedName name="PUZAPATACOLUMNAS_CT" localSheetId="0">#REF!</definedName>
    <definedName name="PUZAPATACOLUMNAS_CT">#REF!</definedName>
    <definedName name="PUZAPATACOLUMNAS_CT_2">#N/A</definedName>
    <definedName name="PUZAPATACOMBINADA_C1_C12" localSheetId="0">'[8]Análisis de Precios'!#REF!</definedName>
    <definedName name="PUZAPATACOMBINADA_C1_C12">'[8]Análisis de Precios'!#REF!</definedName>
    <definedName name="PUZAPATACOMBINADA_C1_C4" localSheetId="0">'[8]Análisis de Precios'!#REF!</definedName>
    <definedName name="PUZAPATACOMBINADA_C1_C4">'[8]Análisis de Precios'!#REF!</definedName>
    <definedName name="PUZAPATAMURO4" localSheetId="0">#REF!</definedName>
    <definedName name="PUZAPATAMURO4">#REF!</definedName>
    <definedName name="PUZAPATAMURO4_2">#N/A</definedName>
    <definedName name="PUZAPATAMURO6" localSheetId="0">#REF!</definedName>
    <definedName name="PUZAPATAMURO6">#REF!</definedName>
    <definedName name="PUZAPATAMURO6_2">#N/A</definedName>
    <definedName name="PUZAPATAMURO8" localSheetId="0">#REF!</definedName>
    <definedName name="PUZAPATAMURO8">#REF!</definedName>
    <definedName name="PUZAPATAMURO8_2">#N/A</definedName>
    <definedName name="PUZAPATAMURORAMPA">'[17]Análisis de Precios'!$F$201</definedName>
    <definedName name="PUZOCALOCERAMICACRIOLLADE20" localSheetId="0">'[8]Análisis de Precios'!#REF!</definedName>
    <definedName name="PUZOCALOCERAMICACRIOLLADE20">'[8]Análisis de Precios'!#REF!</definedName>
    <definedName name="PUZOCALOCERAMICACRIOLLADE33" localSheetId="0">#REF!</definedName>
    <definedName name="PUZOCALOCERAMICACRIOLLADE33">#REF!</definedName>
    <definedName name="PUZOCALOCERAMICACRIOLLADE33_2">#N/A</definedName>
    <definedName name="PUZOCALOSGRANITO_7X40" localSheetId="0">#REF!</definedName>
    <definedName name="PUZOCALOSGRANITO_7X40">#REF!</definedName>
    <definedName name="PUZOCALOSGRANITO_7X40_2">#N/A</definedName>
    <definedName name="PVARTIE586" localSheetId="0">#REF!</definedName>
    <definedName name="PVARTIE586">#REF!</definedName>
    <definedName name="PVENTAABCO" localSheetId="0">#REF!</definedName>
    <definedName name="PVENTAABCO">#REF!</definedName>
    <definedName name="PVENTAABRONCE" localSheetId="0">#REF!</definedName>
    <definedName name="PVENTAABRONCE">#REF!</definedName>
    <definedName name="PVENTAAVIDRIOB" localSheetId="0">#REF!</definedName>
    <definedName name="PVENTAAVIDRIOB">#REF!</definedName>
    <definedName name="PVENTBBVIDRIO" localSheetId="0">#REF!</definedName>
    <definedName name="PVENTBBVIDRIO">#REF!</definedName>
    <definedName name="PVENTBBVIDRIOB" localSheetId="0">#REF!</definedName>
    <definedName name="PVENTBBVIDRIOB">#REF!</definedName>
    <definedName name="PVENTBCO" localSheetId="0">#REF!</definedName>
    <definedName name="PVENTBCO">#REF!</definedName>
    <definedName name="PVENTSALAAMALUNATVC" localSheetId="0">#REF!</definedName>
    <definedName name="PVENTSALAAMALUNATVC">#REF!</definedName>
    <definedName name="PVIBRAZO30X30BLANCO" localSheetId="0">#REF!</definedName>
    <definedName name="PVIBRAZO30X30BLANCO">#REF!</definedName>
    <definedName name="PVIBRAZO30X30COLOR" localSheetId="0">#REF!</definedName>
    <definedName name="PVIBRAZO30X30COLOR">#REF!</definedName>
    <definedName name="PVIBRAZO30X30GRIS" localSheetId="0">#REF!</definedName>
    <definedName name="PVIBRAZO30X30GRIS">#REF!</definedName>
    <definedName name="PVIBRAZO30X30VERDE" localSheetId="0">#REF!</definedName>
    <definedName name="PVIBRAZO30X30VERDE">#REF!</definedName>
    <definedName name="PVIBRAZO40X40BLANCO" localSheetId="0">#REF!</definedName>
    <definedName name="PVIBRAZO40X40BLANCO">#REF!</definedName>
    <definedName name="PVIBRAZO40X40COLOR" localSheetId="0">#REF!</definedName>
    <definedName name="PVIBRAZO40X40COLOR">#REF!</definedName>
    <definedName name="PVIBRAZO40X40GRIS" localSheetId="0">#REF!</definedName>
    <definedName name="PVIBRAZO40X40GRIS">#REF!</definedName>
    <definedName name="PVIBRAZO40X40VERDE" localSheetId="0">#REF!</definedName>
    <definedName name="PVIBRAZO40X40VERDE">#REF!</definedName>
    <definedName name="PVIBRORUSTICO30X30BLANCO" localSheetId="0">#REF!</definedName>
    <definedName name="PVIBRORUSTICO30X30BLANCO">#REF!</definedName>
    <definedName name="PVIBRORUSTICO30X30COLOR" localSheetId="0">#REF!</definedName>
    <definedName name="PVIBRORUSTICO30X30COLOR">#REF!</definedName>
    <definedName name="PVIBRORUSTICO30X30GRIS" localSheetId="0">#REF!</definedName>
    <definedName name="PVIBRORUSTICO30X30GRIS">#REF!</definedName>
    <definedName name="PVIBRORUSTICO30X30ROJOVIVO" localSheetId="0">#REF!</definedName>
    <definedName name="PVIBRORUSTICO30X30ROJOVIVO">#REF!</definedName>
    <definedName name="PVIBRORUSTICO30X30VERDE" localSheetId="0">#REF!</definedName>
    <definedName name="PVIBRORUSTICO30X30VERDE">#REF!</definedName>
    <definedName name="PVOBRORUSTICO30X30CREMA" localSheetId="0">#REF!</definedName>
    <definedName name="PVOBRORUSTICO30X30CREMA">#REF!</definedName>
    <definedName name="PWINCHE2000K">[13]Ins!$E$592</definedName>
    <definedName name="PZ" localSheetId="0">#REF!</definedName>
    <definedName name="PZ">#REF!</definedName>
    <definedName name="PZGRANITO30BCO" localSheetId="0">#REF!</definedName>
    <definedName name="PZGRANITO30BCO">#REF!</definedName>
    <definedName name="PZGRANITO30GRIS" localSheetId="0">#REF!</definedName>
    <definedName name="PZGRANITO30GRIS">#REF!</definedName>
    <definedName name="PZGRANITO40BCO" localSheetId="0">#REF!</definedName>
    <definedName name="PZGRANITO40BCO">#REF!</definedName>
    <definedName name="PZGRANITOBOTICELLI40BCO" localSheetId="0">#REF!</definedName>
    <definedName name="PZGRANITOBOTICELLI40BCO">#REF!</definedName>
    <definedName name="PZGRANITOBOTICELLI40COL" localSheetId="0">#REF!</definedName>
    <definedName name="PZGRANITOBOTICELLI40COL">#REF!</definedName>
    <definedName name="PZGRANITOPERROY40" localSheetId="0">#REF!</definedName>
    <definedName name="PZGRANITOPERROY40">#REF!</definedName>
    <definedName name="PZMOSAICO25ROJ" localSheetId="0">#REF!</definedName>
    <definedName name="PZMOSAICO25ROJ">#REF!</definedName>
    <definedName name="PZOCALOBARRO10X3" localSheetId="0">#REF!</definedName>
    <definedName name="PZOCALOBARRO10X3">#REF!</definedName>
    <definedName name="PZOCESC12COL" localSheetId="0">#REF!</definedName>
    <definedName name="PZOCESC12COL">#REF!</definedName>
    <definedName name="PZOCESC23BCO" localSheetId="0">#REF!</definedName>
    <definedName name="PZOCESC23BCO">#REF!</definedName>
    <definedName name="PZOCESC23COL" localSheetId="0">#REF!</definedName>
    <definedName name="PZOCESC23COL">#REF!</definedName>
    <definedName name="PZOCESC23GRAVGRIS" localSheetId="0">#REF!</definedName>
    <definedName name="PZOCESC23GRAVGRIS">#REF!</definedName>
    <definedName name="PZOCESC23GRAVSUPERBCO" localSheetId="0">#REF!</definedName>
    <definedName name="PZOCESC23GRAVSUPERBCO">#REF!</definedName>
    <definedName name="PZOCESC23GRIS" localSheetId="0">#REF!</definedName>
    <definedName name="PZOCESC23GRIS">#REF!</definedName>
    <definedName name="PZOCESC4BCO" localSheetId="0">#REF!</definedName>
    <definedName name="PZOCESC4BCO">#REF!</definedName>
    <definedName name="PZOCESC4GRIS" localSheetId="0">#REF!</definedName>
    <definedName name="PZOCESC4GRIS">#REF!</definedName>
    <definedName name="PZOCESCBOTIBCO" localSheetId="0">#REF!</definedName>
    <definedName name="PZOCESCBOTIBCO">#REF!</definedName>
    <definedName name="PZOCESCBOTICOL" localSheetId="0">#REF!</definedName>
    <definedName name="PZOCESCBOTICOL">#REF!</definedName>
    <definedName name="PZOCESCPROYAL" localSheetId="0">#REF!</definedName>
    <definedName name="PZOCESCPROYAL">#REF!</definedName>
    <definedName name="PZOCESCSUPERBCO" localSheetId="0">#REF!</definedName>
    <definedName name="PZOCESCSUPERBCO">#REF!</definedName>
    <definedName name="PZOCESCSUPERCOL" localSheetId="0">#REF!</definedName>
    <definedName name="PZOCESCSUPERCOL">#REF!</definedName>
    <definedName name="PZOCESCVIBCOL" localSheetId="0">#REF!</definedName>
    <definedName name="PZOCESCVIBCOL">#REF!</definedName>
    <definedName name="PZOCESCVIBGRIS" localSheetId="0">#REF!</definedName>
    <definedName name="PZOCESCVIBGRIS">#REF!</definedName>
    <definedName name="qqvarilla">'[29]Analisis Unit. '!$F$36</definedName>
    <definedName name="QUICIOGRA30BCO">[13]Ana!$F$4841</definedName>
    <definedName name="QUICIOGRA40BCO">[13]Ana!$F$4848</definedName>
    <definedName name="QUICIOGRABOTI40COL">[13]Ana!$F$4834</definedName>
    <definedName name="QUICIOLAD">[13]Ana!$F$4862</definedName>
    <definedName name="QUICIOMOS25ROJ">[13]Ana!$F$4855</definedName>
    <definedName name="QUIEBRASOLESVERTCONTRA" localSheetId="0">#REF!</definedName>
    <definedName name="QUIEBRASOLESVERTCONTRA">#REF!</definedName>
    <definedName name="R_" localSheetId="0">[1]Presup.!#REF!</definedName>
    <definedName name="R_">[1]Presup.!#REF!</definedName>
    <definedName name="rastra" localSheetId="0">'[16]Listado Equipos a utilizar'!#REF!</definedName>
    <definedName name="rastra">'[16]Listado Equipos a utilizar'!#REF!</definedName>
    <definedName name="rastrapuas" localSheetId="0">'[16]Listado Equipos a utilizar'!#REF!</definedName>
    <definedName name="rastrapuas">'[16]Listado Equipos a utilizar'!#REF!</definedName>
    <definedName name="RE" localSheetId="0">[11]A!#REF!</definedName>
    <definedName name="RE">[11]A!#REF!</definedName>
    <definedName name="Recursos_Metalicos">[50]Recursos!$B$1:$B$76</definedName>
    <definedName name="REDBUSHG12X38" localSheetId="0">#REF!</definedName>
    <definedName name="REDBUSHG12X38">#REF!</definedName>
    <definedName name="REDPVCDREN3X112" localSheetId="0">#REF!</definedName>
    <definedName name="REDPVCDREN3X112">#REF!</definedName>
    <definedName name="REDPVCDREN3X2" localSheetId="0">#REF!</definedName>
    <definedName name="REDPVCDREN3X2">#REF!</definedName>
    <definedName name="REDPVCDREN4X2" localSheetId="0">#REF!</definedName>
    <definedName name="REDPVCDREN4X2">#REF!</definedName>
    <definedName name="REDPVCDREN4X3" localSheetId="0">#REF!</definedName>
    <definedName name="REDPVCDREN4X3">#REF!</definedName>
    <definedName name="REDPVCDREN6X4" localSheetId="0">#REF!</definedName>
    <definedName name="REDPVCDREN6X4">#REF!</definedName>
    <definedName name="REDPVCPRES112X1" localSheetId="0">#REF!</definedName>
    <definedName name="REDPVCPRES112X1">#REF!</definedName>
    <definedName name="REDPVCPRES2X1" localSheetId="0">#REF!</definedName>
    <definedName name="REDPVCPRES2X1">#REF!</definedName>
    <definedName name="REDPVCPRES34X12" localSheetId="0">#REF!</definedName>
    <definedName name="REDPVCPRES34X12">#REF!</definedName>
    <definedName name="REDPVCPRES4X2" localSheetId="0">#REF!</definedName>
    <definedName name="REDPVCPRES4X2">#REF!</definedName>
    <definedName name="REDPVCPRES4X3" localSheetId="0">#REF!</definedName>
    <definedName name="REDPVCPRES4X3">#REF!</definedName>
    <definedName name="reesti" localSheetId="0">#REF!</definedName>
    <definedName name="reesti">#REF!</definedName>
    <definedName name="reestii" localSheetId="0">#REF!</definedName>
    <definedName name="reestii">#REF!</definedName>
    <definedName name="reestiii" localSheetId="0">#REF!</definedName>
    <definedName name="reestiii">#REF!</definedName>
    <definedName name="reestiiii" localSheetId="0">#REF!</definedName>
    <definedName name="reestiiii">#REF!</definedName>
    <definedName name="reg.compac.rell">'[25]Costos Mano de Obra'!$O$13</definedName>
    <definedName name="reg.fro.niv.hormigon">'[15]Analisis Unitarios'!$F$110</definedName>
    <definedName name="reg.niv.hid.mat">'[15]Analisis Unitarios'!$E$586</definedName>
    <definedName name="REG10104CRIOLLO" localSheetId="0">#REF!</definedName>
    <definedName name="REG10104CRIOLLO">#REF!</definedName>
    <definedName name="REG12124CRIOLLO" localSheetId="0">#REF!</definedName>
    <definedName name="REG12124CRIOLLO">#REF!</definedName>
    <definedName name="REG44USA" localSheetId="0">#REF!</definedName>
    <definedName name="REG44USA">#REF!</definedName>
    <definedName name="REG55USA" localSheetId="0">#REF!</definedName>
    <definedName name="REG55USA">#REF!</definedName>
    <definedName name="REG664CRIOLLO" localSheetId="0">#REF!</definedName>
    <definedName name="REG664CRIOLLO">#REF!</definedName>
    <definedName name="REG884CRIOLLO" localSheetId="0">#REF!</definedName>
    <definedName name="REG884CRIOLLO">#REF!</definedName>
    <definedName name="regado.hormigon">'[25]Costos Mano de Obra'!$O$41</definedName>
    <definedName name="Regado_y_Compactación_Tosca___A_M" localSheetId="0">[8]Insumos!#REF!</definedName>
    <definedName name="Regado_y_Compactación_Tosca___A_M">[8]Insumos!#REF!</definedName>
    <definedName name="regi" localSheetId="0">'[51]Pasarela de L=60.00'!#REF!</definedName>
    <definedName name="regi">'[51]Pasarela de L=60.00'!#REF!</definedName>
    <definedName name="REGISTRO" localSheetId="0">#REF!</definedName>
    <definedName name="REGISTRO">#REF!</definedName>
    <definedName name="REGLA" localSheetId="0">#REF!</definedName>
    <definedName name="REGLA">#REF!</definedName>
    <definedName name="Regla_para_Pañete____Preparada">[17]Insumos!$B$76:$D$76</definedName>
    <definedName name="rei" localSheetId="0">#REF!</definedName>
    <definedName name="rei">#REF!</definedName>
    <definedName name="reii" localSheetId="0">#REF!</definedName>
    <definedName name="reii">#REF!</definedName>
    <definedName name="reiii" localSheetId="0">#REF!</definedName>
    <definedName name="reiii">#REF!</definedName>
    <definedName name="reiiii" localSheetId="0">#REF!</definedName>
    <definedName name="reiiii">#REF!</definedName>
    <definedName name="REJILLAPISO" localSheetId="0">#REF!</definedName>
    <definedName name="REJILLAPISO">#REF!</definedName>
    <definedName name="REJILLAPISOALUM" localSheetId="0">#REF!</definedName>
    <definedName name="REJILLAPISOALUM">#REF!</definedName>
    <definedName name="Rell.caliche">'[25]Insumos materiales'!$J$32</definedName>
    <definedName name="RELLENOCAL">[13]Ana!$F$5008</definedName>
    <definedName name="RELLENOCALEQ">[13]Ana!$F$5015</definedName>
    <definedName name="RELLENOCALGRAN">[13]Ana!$F$5022</definedName>
    <definedName name="RELLENOCALGRANEQ">[13]Ana!$F$5030</definedName>
    <definedName name="RELLENOGRAN">[13]Ana!$F$4995</definedName>
    <definedName name="RELLENOGRANEQ">[13]Ana!$F$5002</definedName>
    <definedName name="RELLENOGRANZOTECONTRA" localSheetId="0">#REF!</definedName>
    <definedName name="RELLENOGRANZOTECONTRA">#REF!</definedName>
    <definedName name="RELLENOREP">[13]Ana!$F$5035</definedName>
    <definedName name="RELLENOREPEQ">[13]Ana!$F$5041</definedName>
    <definedName name="Remoción_de_Capa_Vegetal" localSheetId="0">[8]Insumos!#REF!</definedName>
    <definedName name="Remoción_de_Capa_Vegetal">[8]Insumos!#REF!</definedName>
    <definedName name="REMOCIONCVMANO">[13]Ana!$F$5045</definedName>
    <definedName name="REMREINSTTRANSFCONTRA" localSheetId="0">#REF!</definedName>
    <definedName name="REMREINSTTRANSFCONTRA">#REF!</definedName>
    <definedName name="rend.retro.3m">'[15]Analisis Unitarios'!$E$528</definedName>
    <definedName name="REPAGUA1CONTRA" localSheetId="0">#REF!</definedName>
    <definedName name="REPAGUA1CONTRA">#REF!</definedName>
    <definedName name="REPAGUA2CONTRA" localSheetId="0">#REF!</definedName>
    <definedName name="REPAGUA2CONTRA">#REF!</definedName>
    <definedName name="REPARRASTRE4CONTRA" localSheetId="0">#REF!</definedName>
    <definedName name="REPARRASTRE4CONTRA">#REF!</definedName>
    <definedName name="REPARRASTRE6CONTRA" localSheetId="0">#REF!</definedName>
    <definedName name="REPARRASTRE6CONTRA">#REF!</definedName>
    <definedName name="REPELLOTECHO">[13]Ana!$F$392</definedName>
    <definedName name="REPLANTEO">[13]Ana!$F$5059</definedName>
    <definedName name="REPLANTEOM">[13]Ana!$F$5060</definedName>
    <definedName name="REPLANTEOM2" localSheetId="0">#REF!</definedName>
    <definedName name="REPLANTEOM2">#REF!</definedName>
    <definedName name="RESANE">[13]Ana!$F$380</definedName>
    <definedName name="retui" localSheetId="0">#REF!</definedName>
    <definedName name="retui">#REF!</definedName>
    <definedName name="retuii" localSheetId="0">#REF!</definedName>
    <definedName name="retuii">#REF!</definedName>
    <definedName name="retuiii" localSheetId="0">#REF!</definedName>
    <definedName name="retuiii">#REF!</definedName>
    <definedName name="retuiiii" localSheetId="0">#REF!</definedName>
    <definedName name="retuiiii">#REF!</definedName>
    <definedName name="REUBPLANTA400CONTRA" localSheetId="0">#REF!</definedName>
    <definedName name="REUBPLANTA400CONTRA">#REF!</definedName>
    <definedName name="REUBSWTRANSF1000CONTRA" localSheetId="0">#REF!</definedName>
    <definedName name="REUBSWTRANSF1000CONTRA">#REF!</definedName>
    <definedName name="REVCER01">[13]Ana!$F$5072</definedName>
    <definedName name="REVCER09">[13]Ana!$F$5080</definedName>
    <definedName name="REVLAD248">[13]Ana!$F$5093</definedName>
    <definedName name="REVLADBIS228">[13]Ana!$F$5086</definedName>
    <definedName name="ROBLEBRA" localSheetId="0">#REF!</definedName>
    <definedName name="ROBLEBRA">#REF!</definedName>
    <definedName name="rodillo" localSheetId="0">'[16]Listado Equipos a utilizar'!#REF!</definedName>
    <definedName name="rodillo">'[16]Listado Equipos a utilizar'!#REF!</definedName>
    <definedName name="rodneu" localSheetId="0">'[16]Listado Equipos a utilizar'!#REF!</definedName>
    <definedName name="rodneu">'[16]Listado Equipos a utilizar'!#REF!</definedName>
    <definedName name="ROSETA" localSheetId="0">#REF!</definedName>
    <definedName name="ROSETA">#REF!</definedName>
    <definedName name="roti" localSheetId="0">#REF!</definedName>
    <definedName name="roti">#REF!</definedName>
    <definedName name="rotii" localSheetId="0">#REF!</definedName>
    <definedName name="rotii">#REF!</definedName>
    <definedName name="rotiii" localSheetId="0">#REF!</definedName>
    <definedName name="rotiii">#REF!</definedName>
    <definedName name="rotiiii" localSheetId="0">#REF!</definedName>
    <definedName name="rotiiii">#REF!</definedName>
    <definedName name="RUSTICO" localSheetId="0">#REF!</definedName>
    <definedName name="RUSTICO">#REF!</definedName>
    <definedName name="rvesti" localSheetId="0">#REF!</definedName>
    <definedName name="rvesti">#REF!</definedName>
    <definedName name="rvestii" localSheetId="0">#REF!</definedName>
    <definedName name="rvestii">#REF!</definedName>
    <definedName name="rvestiii" localSheetId="0">#REF!</definedName>
    <definedName name="rvestiii">#REF!</definedName>
    <definedName name="rvestiiii" localSheetId="0">#REF!</definedName>
    <definedName name="rvestiiii">#REF!</definedName>
    <definedName name="S" localSheetId="0">[9]A!#REF!</definedName>
    <definedName name="S">[9]A!#REF!</definedName>
    <definedName name="SALARIO">'[23]Mano de Obra'!$D$4</definedName>
    <definedName name="SALCAL">[13]Ana!$F$3444</definedName>
    <definedName name="SALTEL">[13]Ana!$F$3454</definedName>
    <definedName name="salud" localSheetId="0">[9]A!#REF!</definedName>
    <definedName name="salud">[9]A!#REF!</definedName>
    <definedName name="SDFSDD" localSheetId="0">#REF!</definedName>
    <definedName name="SDFSDD">#REF!</definedName>
    <definedName name="Seguetas____Ultra" localSheetId="0">[8]Insumos!#REF!</definedName>
    <definedName name="Seguetas____Ultra">[8]Insumos!#REF!</definedName>
    <definedName name="SEGUROS" localSheetId="0">#REF!</definedName>
    <definedName name="SEGUROS">#REF!</definedName>
    <definedName name="senai" localSheetId="0">#REF!</definedName>
    <definedName name="senai">#REF!</definedName>
    <definedName name="senaii" localSheetId="0">#REF!</definedName>
    <definedName name="senaii">#REF!</definedName>
    <definedName name="senaiii" localSheetId="0">#REF!</definedName>
    <definedName name="senaiii">#REF!</definedName>
    <definedName name="senaiiii" localSheetId="0">#REF!</definedName>
    <definedName name="senaiiii">#REF!</definedName>
    <definedName name="SEPTICOCAL">[13]Ana!$F$3709</definedName>
    <definedName name="SEPTICOROC">[13]Ana!$F$3724</definedName>
    <definedName name="SEPTICOTIE">[13]Ana!$F$3739</definedName>
    <definedName name="Servicio.Vaciado.con.bomba">'[25]Insumos materiales'!$J$45</definedName>
    <definedName name="SIFONFREGPVC" localSheetId="0">#REF!</definedName>
    <definedName name="SIFONFREGPVC">#REF!</definedName>
    <definedName name="SIFONLAVCROM" localSheetId="0">#REF!</definedName>
    <definedName name="SIFONLAVCROM">#REF!</definedName>
    <definedName name="SIFONLAVPVC" localSheetId="0">#REF!</definedName>
    <definedName name="SIFONLAVPVC">#REF!</definedName>
    <definedName name="SIFONPVC112" localSheetId="0">#REF!</definedName>
    <definedName name="SIFONPVC112">#REF!</definedName>
    <definedName name="SIFONPVC2" localSheetId="0">#REF!</definedName>
    <definedName name="SIFONPVC2">#REF!</definedName>
    <definedName name="SIFONPVC3" localSheetId="0">#REF!</definedName>
    <definedName name="SIFONPVC3">#REF!</definedName>
    <definedName name="SIFONPVC4" localSheetId="0">#REF!</definedName>
    <definedName name="SIFONPVC4">#REF!</definedName>
    <definedName name="SILICONE" localSheetId="0">#REF!</definedName>
    <definedName name="SILICONE">#REF!</definedName>
    <definedName name="SILICOOL">[13]Ana!$F$3331</definedName>
    <definedName name="solap" localSheetId="0">#REF!</definedName>
    <definedName name="solap">#REF!</definedName>
    <definedName name="solvente" localSheetId="0">#REF!</definedName>
    <definedName name="solvente">#REF!</definedName>
    <definedName name="SUB" localSheetId="0">#REF!</definedName>
    <definedName name="SUB">#REF!</definedName>
    <definedName name="SUB_2">#N/A</definedName>
    <definedName name="SUB_3">#N/A</definedName>
    <definedName name="SUBAREMES01" localSheetId="0">#REF!</definedName>
    <definedName name="SUBAREMES01">#REF!</definedName>
    <definedName name="SUBAREPOL02" localSheetId="0">#REF!</definedName>
    <definedName name="SUBAREPOL02">#REF!</definedName>
    <definedName name="SUBAREPOL03" localSheetId="0">#REF!</definedName>
    <definedName name="SUBAREPOL03">#REF!</definedName>
    <definedName name="SUBAREPOL04" localSheetId="0">#REF!</definedName>
    <definedName name="SUBAREPOL04">#REF!</definedName>
    <definedName name="SUBAREPOL05" localSheetId="0">#REF!</definedName>
    <definedName name="SUBAREPOL05">#REF!</definedName>
    <definedName name="SUBAREPOL06" localSheetId="0">#REF!</definedName>
    <definedName name="SUBAREPOL06">#REF!</definedName>
    <definedName name="SUBBASE" localSheetId="0">#REF!</definedName>
    <definedName name="SUBBASE">#REF!</definedName>
    <definedName name="SUBBLO10MES02" localSheetId="0">#REF!</definedName>
    <definedName name="SUBBLO10MES02">#REF!</definedName>
    <definedName name="SUBBLO10MES03" localSheetId="0">#REF!</definedName>
    <definedName name="SUBBLO10MES03">#REF!</definedName>
    <definedName name="SUBBLO10MES04" localSheetId="0">#REF!</definedName>
    <definedName name="SUBBLO10MES04">#REF!</definedName>
    <definedName name="SUBBLO10MES05" localSheetId="0">#REF!</definedName>
    <definedName name="SUBBLO10MES05">#REF!</definedName>
    <definedName name="SUBBLO10MES06" localSheetId="0">#REF!</definedName>
    <definedName name="SUBBLO10MES06">#REF!</definedName>
    <definedName name="SUBBLO10POL02" localSheetId="0">#REF!</definedName>
    <definedName name="SUBBLO10POL02">#REF!</definedName>
    <definedName name="SUBBLO10POL03" localSheetId="0">#REF!</definedName>
    <definedName name="SUBBLO10POL03">#REF!</definedName>
    <definedName name="SUBBLO10POL04" localSheetId="0">#REF!</definedName>
    <definedName name="SUBBLO10POL04">#REF!</definedName>
    <definedName name="SUBBLO10POL05" localSheetId="0">#REF!</definedName>
    <definedName name="SUBBLO10POL05">#REF!</definedName>
    <definedName name="SUBBLO10POL06" localSheetId="0">#REF!</definedName>
    <definedName name="SUBBLO10POL06">#REF!</definedName>
    <definedName name="SUBBLO12MES02" localSheetId="0">#REF!</definedName>
    <definedName name="SUBBLO12MES02">#REF!</definedName>
    <definedName name="SUBBLO12MES03" localSheetId="0">#REF!</definedName>
    <definedName name="SUBBLO12MES03">#REF!</definedName>
    <definedName name="SUBBLO12MES04" localSheetId="0">#REF!</definedName>
    <definedName name="SUBBLO12MES04">#REF!</definedName>
    <definedName name="SUBBLO12MES05" localSheetId="0">#REF!</definedName>
    <definedName name="SUBBLO12MES05">#REF!</definedName>
    <definedName name="SUBBLO12MES06" localSheetId="0">#REF!</definedName>
    <definedName name="SUBBLO12MES06">#REF!</definedName>
    <definedName name="SUBBLO12POL02" localSheetId="0">#REF!</definedName>
    <definedName name="SUBBLO12POL02">#REF!</definedName>
    <definedName name="SUBBLO12POL03" localSheetId="0">#REF!</definedName>
    <definedName name="SUBBLO12POL03">#REF!</definedName>
    <definedName name="SUBBLO12POL04" localSheetId="0">#REF!</definedName>
    <definedName name="SUBBLO12POL04">#REF!</definedName>
    <definedName name="SUBBLO12POL05" localSheetId="0">#REF!</definedName>
    <definedName name="SUBBLO12POL05">#REF!</definedName>
    <definedName name="SUBBLO12POL06" localSheetId="0">#REF!</definedName>
    <definedName name="SUBBLO12POL06">#REF!</definedName>
    <definedName name="SUBBLO4MES02" localSheetId="0">#REF!</definedName>
    <definedName name="SUBBLO4MES02">#REF!</definedName>
    <definedName name="SUBBLO4MES03" localSheetId="0">#REF!</definedName>
    <definedName name="SUBBLO4MES03">#REF!</definedName>
    <definedName name="SUBBLO4MES04" localSheetId="0">#REF!</definedName>
    <definedName name="SUBBLO4MES04">#REF!</definedName>
    <definedName name="SUBBLO4MES05" localSheetId="0">#REF!</definedName>
    <definedName name="SUBBLO4MES05">#REF!</definedName>
    <definedName name="SUBBLO4MES06" localSheetId="0">#REF!</definedName>
    <definedName name="SUBBLO4MES06">#REF!</definedName>
    <definedName name="SUBBLO4POL02" localSheetId="0">#REF!</definedName>
    <definedName name="SUBBLO4POL02">#REF!</definedName>
    <definedName name="SUBBLO4POL03" localSheetId="0">#REF!</definedName>
    <definedName name="SUBBLO4POL03">#REF!</definedName>
    <definedName name="SUBBLO4POL04" localSheetId="0">#REF!</definedName>
    <definedName name="SUBBLO4POL04">#REF!</definedName>
    <definedName name="SUBBLO4POL05" localSheetId="0">#REF!</definedName>
    <definedName name="SUBBLO4POL05">#REF!</definedName>
    <definedName name="SUBBLO4POL06" localSheetId="0">#REF!</definedName>
    <definedName name="SUBBLO4POL06">#REF!</definedName>
    <definedName name="SUBBLO6MES02" localSheetId="0">#REF!</definedName>
    <definedName name="SUBBLO6MES02">#REF!</definedName>
    <definedName name="SUBBLO6MES03" localSheetId="0">#REF!</definedName>
    <definedName name="SUBBLO6MES03">#REF!</definedName>
    <definedName name="SUBBLO6MES04" localSheetId="0">#REF!</definedName>
    <definedName name="SUBBLO6MES04">#REF!</definedName>
    <definedName name="SUBBLO6MES05" localSheetId="0">#REF!</definedName>
    <definedName name="SUBBLO6MES05">#REF!</definedName>
    <definedName name="SUBBLO6MES06" localSheetId="0">#REF!</definedName>
    <definedName name="SUBBLO6MES06">#REF!</definedName>
    <definedName name="SUBBLO6POL02" localSheetId="0">#REF!</definedName>
    <definedName name="SUBBLO6POL02">#REF!</definedName>
    <definedName name="SUBBLO6POL03" localSheetId="0">#REF!</definedName>
    <definedName name="SUBBLO6POL03">#REF!</definedName>
    <definedName name="SUBBLO6POL04" localSheetId="0">#REF!</definedName>
    <definedName name="SUBBLO6POL04">#REF!</definedName>
    <definedName name="SUBBLO6POL05" localSheetId="0">#REF!</definedName>
    <definedName name="SUBBLO6POL05">#REF!</definedName>
    <definedName name="SUBBLO6POL06" localSheetId="0">#REF!</definedName>
    <definedName name="SUBBLO6POL06">#REF!</definedName>
    <definedName name="SUBBLO8MES02" localSheetId="0">#REF!</definedName>
    <definedName name="SUBBLO8MES02">#REF!</definedName>
    <definedName name="SUBBLO8MES03" localSheetId="0">#REF!</definedName>
    <definedName name="SUBBLO8MES03">#REF!</definedName>
    <definedName name="SUBBLO8MES04" localSheetId="0">#REF!</definedName>
    <definedName name="SUBBLO8MES04">#REF!</definedName>
    <definedName name="SUBBLO8MES05" localSheetId="0">#REF!</definedName>
    <definedName name="SUBBLO8MES05">#REF!</definedName>
    <definedName name="SUBBLO8MES06" localSheetId="0">#REF!</definedName>
    <definedName name="SUBBLO8MES06">#REF!</definedName>
    <definedName name="SUBBLO8POL02" localSheetId="0">#REF!</definedName>
    <definedName name="SUBBLO8POL02">#REF!</definedName>
    <definedName name="SUBBLO8POL03" localSheetId="0">#REF!</definedName>
    <definedName name="SUBBLO8POL03">#REF!</definedName>
    <definedName name="SUBBLO8POL04" localSheetId="0">#REF!</definedName>
    <definedName name="SUBBLO8POL04">#REF!</definedName>
    <definedName name="SUBBLO8POL05" localSheetId="0">#REF!</definedName>
    <definedName name="SUBBLO8POL05">#REF!</definedName>
    <definedName name="SUBBLO8POL06" localSheetId="0">#REF!</definedName>
    <definedName name="SUBBLO8POL06">#REF!</definedName>
    <definedName name="SUBFDAPOL02" localSheetId="0">#REF!</definedName>
    <definedName name="SUBFDAPOL02">#REF!</definedName>
    <definedName name="SUBFDAPOL03" localSheetId="0">#REF!</definedName>
    <definedName name="SUBFDAPOL03">#REF!</definedName>
    <definedName name="SUBFDAPOL04" localSheetId="0">#REF!</definedName>
    <definedName name="SUBFDAPOL04">#REF!</definedName>
    <definedName name="SUBFDAPOL05" localSheetId="0">#REF!</definedName>
    <definedName name="SUBFDAPOL05">#REF!</definedName>
    <definedName name="SUBFDAPOL06" localSheetId="0">#REF!</definedName>
    <definedName name="SUBFDAPOL06">#REF!</definedName>
    <definedName name="SUBGRAMES01" localSheetId="0">#REF!</definedName>
    <definedName name="SUBGRAMES01">#REF!</definedName>
    <definedName name="SUBGRAPOL02" localSheetId="0">#REF!</definedName>
    <definedName name="SUBGRAPOL02">#REF!</definedName>
    <definedName name="SUBGRAPOL03" localSheetId="0">#REF!</definedName>
    <definedName name="SUBGRAPOL03">#REF!</definedName>
    <definedName name="SUBGRAPOL04" localSheetId="0">#REF!</definedName>
    <definedName name="SUBGRAPOL04">#REF!</definedName>
    <definedName name="SUBGRAPOL05" localSheetId="0">#REF!</definedName>
    <definedName name="SUBGRAPOL05">#REF!</definedName>
    <definedName name="SUBGRAPOL06" localSheetId="0">#REF!</definedName>
    <definedName name="SUBGRAPOL06">#REF!</definedName>
    <definedName name="Subida.Mat.pintura">'[25]Costos Mano de Obra'!$O$55</definedName>
    <definedName name="Subida__Bajada_y_Transporte_Cemento" localSheetId="0">#REF!</definedName>
    <definedName name="Subida__Bajada_y_Transporte_Cemento">#REF!</definedName>
    <definedName name="Subida__Bajada_y_Transporte_Cemento_2">#N/A</definedName>
    <definedName name="Subida__Bajada_y_Transporte_Cemento_3">#N/A</definedName>
    <definedName name="subtotal" localSheetId="0">#REF!</definedName>
    <definedName name="subtotal">#REF!</definedName>
    <definedName name="subtotal_2">"$#REF!.$H$59"</definedName>
    <definedName name="subtotal_3">"$#REF!.$H$59"</definedName>
    <definedName name="SUBTOTAL1" localSheetId="0">#REF!</definedName>
    <definedName name="SUBTOTAL1">#REF!</definedName>
    <definedName name="SUBTOTAL1_2">"$#REF!.$H$52"</definedName>
    <definedName name="SUBTOTAL1_3">"$#REF!.$H$52"</definedName>
    <definedName name="SUBTOTALA" localSheetId="0">#REF!</definedName>
    <definedName name="SUBTOTALA">#REF!</definedName>
    <definedName name="SUBTOTALA_2">"$#REF!.$M$53"</definedName>
    <definedName name="SUBTOTALA_3">"$#REF!.$M$53"</definedName>
    <definedName name="SUBTOTALGASTOSGENERALES" localSheetId="0">#REF!</definedName>
    <definedName name="SUBTOTALGASTOSGENERALES">#REF!</definedName>
    <definedName name="SUBTOTALGASTOSGENERALES_2">"$#REF!.$H$67"</definedName>
    <definedName name="SUBTOTALGASTOSGENERALES_3">"$#REF!.$H$67"</definedName>
    <definedName name="SUBTOTALGASTOSGENERALES1" localSheetId="0">#REF!</definedName>
    <definedName name="SUBTOTALGASTOSGENERALES1">#REF!</definedName>
    <definedName name="SUBTOTALGASTOSGENERALES1_2">"$#REF!.$H$59"</definedName>
    <definedName name="SUBTOTALGASTOSGENERALES1_3">"$#REF!.$H$59"</definedName>
    <definedName name="subtotalgeneral" localSheetId="0">#REF!</definedName>
    <definedName name="subtotalgeneral">#REF!</definedName>
    <definedName name="SUBTOTALPRESU" localSheetId="0">#REF!</definedName>
    <definedName name="SUBTOTALPRESU">#REF!</definedName>
    <definedName name="SUBTOTALPRESU_2">"$#REF!.$F$52"</definedName>
    <definedName name="SUBTOTALPRESU_3">"$#REF!.$F$52"</definedName>
    <definedName name="SUELDO" localSheetId="0">#REF!</definedName>
    <definedName name="SUELDO">#REF!</definedName>
    <definedName name="SUELDO_2">"$#REF!.$#REF!$#REF!"</definedName>
    <definedName name="SUELDO_3">"$#REF!.$#REF!$#REF!"</definedName>
    <definedName name="sum.coloc..gravo.arena">'[15]Analisis Unitarios'!$E$614</definedName>
    <definedName name="sum.coloc.tub.18">'[15]Analisis Unitarios'!$E$1116</definedName>
    <definedName name="sum.coloc.tub.21">'[15]Analisis Unitarios'!$E$1068</definedName>
    <definedName name="sum.coloc.tub.24">'[15]Analisis Unitarios'!$E$1021</definedName>
    <definedName name="sum.coloc.tub.42">'[15]Analisis Unitarios'!$E$925</definedName>
    <definedName name="sum.coloc.tub.60">'[15]Analisis Unitarios'!$E$829</definedName>
    <definedName name="sum.coloc.tub.8">'[15]Analisis Unitarios'!$E$1164</definedName>
    <definedName name="Suministro_y_Regado_de_Tierra_Negra" localSheetId="0">[8]Insumos!#REF!</definedName>
    <definedName name="Suministro_y_Regado_de_Tierra_Negra">[8]Insumos!#REF!</definedName>
    <definedName name="SUMINISTROS" localSheetId="0">#REF!</definedName>
    <definedName name="SUMINISTROS">#REF!</definedName>
    <definedName name="t" localSheetId="0">Todas las Hojas !$A$1:$G$3</definedName>
    <definedName name="t">Todas las Hojas !$A$1:$G$3</definedName>
    <definedName name="TABIQUESBAÑOSM2CONTRA" localSheetId="0">#REF!</definedName>
    <definedName name="TABIQUESBAÑOSM2CONTRA">#REF!</definedName>
    <definedName name="TABLESTACADO" localSheetId="0">'[52]Ana.precios un'!#REF!</definedName>
    <definedName name="TABLESTACADO">'[52]Ana.precios un'!#REF!</definedName>
    <definedName name="tablestacas" localSheetId="0">#REF!</definedName>
    <definedName name="tablestacas">#REF!</definedName>
    <definedName name="TABLETAS" localSheetId="0">#REF!</definedName>
    <definedName name="TABLETAS">#REF!</definedName>
    <definedName name="TABLETAS_2">#N/A</definedName>
    <definedName name="TABLETAS_3">#N/A</definedName>
    <definedName name="TANQUEAGUA" localSheetId="0">#REF!</definedName>
    <definedName name="TANQUEAGUA">#REF!</definedName>
    <definedName name="TAPACISALUM2727" localSheetId="0">#REF!</definedName>
    <definedName name="TAPACISALUM2727">#REF!</definedName>
    <definedName name="TAPAINODNAT" localSheetId="0">#REF!</definedName>
    <definedName name="TAPAINODNAT">#REF!</definedName>
    <definedName name="TAPE" localSheetId="0">#REF!</definedName>
    <definedName name="TAPE">#REF!</definedName>
    <definedName name="TAPONREG2" localSheetId="0">#REF!</definedName>
    <definedName name="TAPONREG2">#REF!</definedName>
    <definedName name="TAPONREG3" localSheetId="0">#REF!</definedName>
    <definedName name="TAPONREG3">#REF!</definedName>
    <definedName name="TAPONREG4" localSheetId="0">#REF!</definedName>
    <definedName name="TAPONREG4">#REF!</definedName>
    <definedName name="TARUGO" localSheetId="0">#REF!</definedName>
    <definedName name="TARUGO">#REF!</definedName>
    <definedName name="tasa" localSheetId="0">#REF!</definedName>
    <definedName name="tasa">#REF!</definedName>
    <definedName name="TC">'[23]Mano de Obra'!$D$14</definedName>
    <definedName name="TECHOASBTIJPIN">[13]Ana!$F$5107</definedName>
    <definedName name="TECHOTEJASFFORROCAO">[13]Ana!$F$5131</definedName>
    <definedName name="TECHOTEJASFFORROCED">[13]Ana!$F$5155</definedName>
    <definedName name="TECHOTEJASFFORROPINTRA">[13]Ana!$F$5179</definedName>
    <definedName name="TECHOTEJASFFORROROBBRA">[13]Ana!$F$5203</definedName>
    <definedName name="TECHOTEJCURVFORROCAO">[13]Ana!$F$5230</definedName>
    <definedName name="TECHOTEJCURVFORROCED">[13]Ana!$F$5257</definedName>
    <definedName name="TECHOTEJCURVFORROPINTRA">[13]Ana!$F$5284</definedName>
    <definedName name="TECHOTEJCURVFORROROBBRA">[13]Ana!$F$5311</definedName>
    <definedName name="TECHOTEJCURVSOBREFINO">[13]Ana!$F$5321</definedName>
    <definedName name="TECHOTEJCURVTIJPIN">[13]Ana!$F$5333</definedName>
    <definedName name="TECHOZIN26TIJPIN">[13]Ana!$F$5344</definedName>
    <definedName name="TEECPVC12" localSheetId="0">#REF!</definedName>
    <definedName name="TEECPVC12">#REF!</definedName>
    <definedName name="TEECPVC34" localSheetId="0">#REF!</definedName>
    <definedName name="TEECPVC34">#REF!</definedName>
    <definedName name="TEEHG1" localSheetId="0">#REF!</definedName>
    <definedName name="TEEHG1">#REF!</definedName>
    <definedName name="TEEHG112" localSheetId="0">#REF!</definedName>
    <definedName name="TEEHG112">#REF!</definedName>
    <definedName name="TEEHG12" localSheetId="0">#REF!</definedName>
    <definedName name="TEEHG12">#REF!</definedName>
    <definedName name="TEEHG2" localSheetId="0">#REF!</definedName>
    <definedName name="TEEHG2">#REF!</definedName>
    <definedName name="TEEHG212" localSheetId="0">#REF!</definedName>
    <definedName name="TEEHG212">#REF!</definedName>
    <definedName name="TEEHG3" localSheetId="0">#REF!</definedName>
    <definedName name="TEEHG3">#REF!</definedName>
    <definedName name="TEEHG34" localSheetId="0">#REF!</definedName>
    <definedName name="TEEHG34">#REF!</definedName>
    <definedName name="TEEHG4" localSheetId="0">#REF!</definedName>
    <definedName name="TEEHG4">#REF!</definedName>
    <definedName name="TEEPVCDREN2X2" localSheetId="0">#REF!</definedName>
    <definedName name="TEEPVCDREN2X2">#REF!</definedName>
    <definedName name="TEEPVCDREN3X2" localSheetId="0">#REF!</definedName>
    <definedName name="TEEPVCDREN3X2">#REF!</definedName>
    <definedName name="TEEPVCDREN3X3" localSheetId="0">#REF!</definedName>
    <definedName name="TEEPVCDREN3X3">#REF!</definedName>
    <definedName name="TEEPVCDREN4X2" localSheetId="0">#REF!</definedName>
    <definedName name="TEEPVCDREN4X2">#REF!</definedName>
    <definedName name="TEEPVCDREN4X3" localSheetId="0">#REF!</definedName>
    <definedName name="TEEPVCDREN4X3">#REF!</definedName>
    <definedName name="TEEPVCDREN4X4" localSheetId="0">#REF!</definedName>
    <definedName name="TEEPVCDREN4X4">#REF!</definedName>
    <definedName name="TEEPVCDREN6X3" localSheetId="0">#REF!</definedName>
    <definedName name="TEEPVCDREN6X3">#REF!</definedName>
    <definedName name="TEEPVCDREN6X4" localSheetId="0">#REF!</definedName>
    <definedName name="TEEPVCDREN6X4">#REF!</definedName>
    <definedName name="TEEPVCDREN6X6" localSheetId="0">#REF!</definedName>
    <definedName name="TEEPVCDREN6X6">#REF!</definedName>
    <definedName name="TEEPVCPRES1" localSheetId="0">#REF!</definedName>
    <definedName name="TEEPVCPRES1">#REF!</definedName>
    <definedName name="TEEPVCPRES112" localSheetId="0">#REF!</definedName>
    <definedName name="TEEPVCPRES112">#REF!</definedName>
    <definedName name="TEEPVCPRES12" localSheetId="0">#REF!</definedName>
    <definedName name="TEEPVCPRES12">#REF!</definedName>
    <definedName name="TEEPVCPRES2" localSheetId="0">#REF!</definedName>
    <definedName name="TEEPVCPRES2">#REF!</definedName>
    <definedName name="TEEPVCPRES3" localSheetId="0">#REF!</definedName>
    <definedName name="TEEPVCPRES3">#REF!</definedName>
    <definedName name="TEEPVCPRES34" localSheetId="0">#REF!</definedName>
    <definedName name="TEEPVCPRES34">#REF!</definedName>
    <definedName name="TEEPVCPRES4" localSheetId="0">#REF!</definedName>
    <definedName name="TEEPVCPRES4">#REF!</definedName>
    <definedName name="TEEPVCPRES6" localSheetId="0">#REF!</definedName>
    <definedName name="TEEPVCPRES6">#REF!</definedName>
    <definedName name="TEFLON" localSheetId="0">#REF!</definedName>
    <definedName name="TEFLON">#REF!</definedName>
    <definedName name="TEJAASFINST" localSheetId="0">#REF!</definedName>
    <definedName name="TEJAASFINST">#REF!</definedName>
    <definedName name="tetuii" localSheetId="0">#REF!</definedName>
    <definedName name="tetuii">#REF!</definedName>
    <definedName name="THINNER" localSheetId="0">#REF!</definedName>
    <definedName name="THINNER">#REF!</definedName>
    <definedName name="tie" localSheetId="0">#REF!</definedName>
    <definedName name="tie">#REF!</definedName>
    <definedName name="tiempo.capataz">'[15]Analisis Unitarios'!$K$5</definedName>
    <definedName name="tiempo.giro.180grados.retro.exc.4.5m">'[15]Analisis Unitarios'!$E$406</definedName>
    <definedName name="tiempo.giro.90grados.retro.carguio.3m">'[15]Analisis Unitarios'!$E$442</definedName>
    <definedName name="tiempo.sereno">'[15]Analisis Unitarios'!$K$4</definedName>
    <definedName name="TIMBRE">[13]Ana!$F$3465</definedName>
    <definedName name="TINACOS" localSheetId="0">#REF!</definedName>
    <definedName name="TINACOS">#REF!</definedName>
    <definedName name="_xlnm.Print_Titles" localSheetId="0">'LISTADO  MERCADO BARAHONA '!$1:$9</definedName>
    <definedName name="_xlnm.Print_Titles">#REF!</definedName>
    <definedName name="tiza" localSheetId="0">#REF!</definedName>
    <definedName name="tiza">#REF!</definedName>
    <definedName name="TNC">'[2]Mano Obra'!$D$17</definedName>
    <definedName name="TO" localSheetId="0">[9]A!#REF!</definedName>
    <definedName name="TO">[9]A!#REF!</definedName>
    <definedName name="Tolas" localSheetId="0">#REF!</definedName>
    <definedName name="Tolas">#REF!</definedName>
    <definedName name="Tolas_2">"$#REF!.$B$13"</definedName>
    <definedName name="Tolas_3">"$#REF!.$B$13"</definedName>
    <definedName name="tony" localSheetId="0">'[51]Pasarela de L=60.00'!#REF!</definedName>
    <definedName name="tony">'[51]Pasarela de L=60.00'!#REF!</definedName>
    <definedName name="Tope_de_Marmolite_C_Normal" localSheetId="0">[8]Insumos!#REF!</definedName>
    <definedName name="Tope_de_Marmolite_C_Normal">[8]Insumos!#REF!</definedName>
    <definedName name="TOPEMARMOLITE" localSheetId="0">#REF!</definedName>
    <definedName name="TOPEMARMOLITE">#REF!</definedName>
    <definedName name="TOPOGRAFIA" localSheetId="0">#REF!</definedName>
    <definedName name="TOPOGRAFIA">#REF!</definedName>
    <definedName name="TOPOGRAFIA_2">#N/A</definedName>
    <definedName name="TOPOGRAFIA_3">#N/A</definedName>
    <definedName name="TORN3X38" localSheetId="0">#REF!</definedName>
    <definedName name="TORN3X38">#REF!</definedName>
    <definedName name="TORNILLO" localSheetId="0">#REF!</definedName>
    <definedName name="TORNILLO">#REF!</definedName>
    <definedName name="TORNILLOS" localSheetId="0">#REF!</definedName>
    <definedName name="TORNILLOS">#REF!</definedName>
    <definedName name="TORNILLOS_2">"$#REF!.$B$#REF!"</definedName>
    <definedName name="TORNILLOS_3">"$#REF!.$B$#REF!"</definedName>
    <definedName name="Tornillos_5_x3_8" localSheetId="0">#REF!</definedName>
    <definedName name="Tornillos_5_x3_8">#REF!</definedName>
    <definedName name="Tornillos_5_x3_8_2">#N/A</definedName>
    <definedName name="Tornillos_5_x3_8_3">#N/A</definedName>
    <definedName name="TORNILLOSFIJARARAN" localSheetId="0">#REF!</definedName>
    <definedName name="TORNILLOSFIJARARAN">#REF!</definedName>
    <definedName name="Tosca" localSheetId="0">[8]Insumos!#REF!</definedName>
    <definedName name="Tosca">[8]Insumos!#REF!</definedName>
    <definedName name="tosi" localSheetId="0">#REF!</definedName>
    <definedName name="tosi">#REF!</definedName>
    <definedName name="tosii" localSheetId="0">#REF!</definedName>
    <definedName name="tosii">#REF!</definedName>
    <definedName name="tosiii" localSheetId="0">#REF!</definedName>
    <definedName name="tosiii">#REF!</definedName>
    <definedName name="tosiiii" localSheetId="0">#REF!</definedName>
    <definedName name="tosiiii">#REF!</definedName>
    <definedName name="totalgeneral" localSheetId="0">#REF!</definedName>
    <definedName name="totalgeneral">#REF!</definedName>
    <definedName name="totalgeneral_2">"$#REF!.$M$56"</definedName>
    <definedName name="totalgeneral_3">"$#REF!.$M$56"</definedName>
    <definedName name="TRACTORD">[30]EQUIPOS!$D$14</definedName>
    <definedName name="tractorm" localSheetId="0">'[16]Listado Equipos a utilizar'!#REF!</definedName>
    <definedName name="tractorm">'[16]Listado Equipos a utilizar'!#REF!</definedName>
    <definedName name="TRAGRACAL">[13]Ana!$F$4314</definedName>
    <definedName name="TRAGRAROC">[13]Ana!$F$4323</definedName>
    <definedName name="TRAGRATIE">[13]Ana!$F$4332</definedName>
    <definedName name="TRANINSTVENTYPTA" localSheetId="0">#REF!</definedName>
    <definedName name="TRANINSTVENTYPTA">#REF!</definedName>
    <definedName name="TRANSF750KVACONTRA" localSheetId="0">#REF!</definedName>
    <definedName name="TRANSF750KVACONTRA">#REF!</definedName>
    <definedName name="TRANSMINBARRO" localSheetId="0">#REF!</definedName>
    <definedName name="TRANSMINBARRO">#REF!</definedName>
    <definedName name="transpasf" localSheetId="0">'[16]Listado Equipos a utilizar'!#REF!</definedName>
    <definedName name="transpasf">'[16]Listado Equipos a utilizar'!#REF!</definedName>
    <definedName name="transporte">'[20]Resumen Precio Equipos'!$C$30</definedName>
    <definedName name="TRANSPTINA" localSheetId="0">#REF!</definedName>
    <definedName name="TRANSPTINA">#REF!</definedName>
    <definedName name="TRANSTEJA165000" localSheetId="0">#REF!</definedName>
    <definedName name="TRANSTEJA165000">#REF!</definedName>
    <definedName name="TRANSTEJA16INT" localSheetId="0">#REF!</definedName>
    <definedName name="TRANSTEJA16INT">#REF!</definedName>
    <definedName name="TRANSTEJA185000" localSheetId="0">#REF!</definedName>
    <definedName name="TRANSTEJA185000">#REF!</definedName>
    <definedName name="TRANSTEJA18INT" localSheetId="0">#REF!</definedName>
    <definedName name="TRANSTEJA18INT">#REF!</definedName>
    <definedName name="Tratamiento_Moldes_para_Barandilla" localSheetId="0">#REF!</definedName>
    <definedName name="Tratamiento_Moldes_para_Barandilla">#REF!</definedName>
    <definedName name="Tratamiento_Moldes_para_Barandilla_2">#N/A</definedName>
    <definedName name="Tratamiento_Moldes_para_Barandilla_3">#N/A</definedName>
    <definedName name="TRATARMADERA">'[13]Ins 2'!$E$51</definedName>
    <definedName name="TRIPLESEAL" localSheetId="0">#REF!</definedName>
    <definedName name="TRIPLESEAL">#REF!</definedName>
    <definedName name="truct" localSheetId="0">[20]Materiales!#REF!</definedName>
    <definedName name="truct">[20]Materiales!#REF!</definedName>
    <definedName name="tub6x14">[12]analisis!$G$2304</definedName>
    <definedName name="tub8x12">[12]analisis!$G$2313</definedName>
    <definedName name="tub8x516">[12]analisis!$G$2322</definedName>
    <definedName name="tubai" localSheetId="0">#REF!</definedName>
    <definedName name="tubai">#REF!</definedName>
    <definedName name="tubaii" localSheetId="0">#REF!</definedName>
    <definedName name="tubaii">#REF!</definedName>
    <definedName name="tubaiii" localSheetId="0">#REF!</definedName>
    <definedName name="tubaiii">#REF!</definedName>
    <definedName name="tubaiiii" localSheetId="0">#REF!</definedName>
    <definedName name="tubaiiii">#REF!</definedName>
    <definedName name="tubei" localSheetId="0">#REF!</definedName>
    <definedName name="tubei">#REF!</definedName>
    <definedName name="tubeii" localSheetId="0">#REF!</definedName>
    <definedName name="tubeii">#REF!</definedName>
    <definedName name="tubeiii" localSheetId="0">#REF!</definedName>
    <definedName name="tubeiii">#REF!</definedName>
    <definedName name="tubeiiii" localSheetId="0">#REF!</definedName>
    <definedName name="tubeiiii">#REF!</definedName>
    <definedName name="tubi" localSheetId="0">#REF!</definedName>
    <definedName name="tubi">#REF!</definedName>
    <definedName name="tubii" localSheetId="0">#REF!</definedName>
    <definedName name="tubii">#REF!</definedName>
    <definedName name="tubiii" localSheetId="0">#REF!</definedName>
    <definedName name="tubiii">#REF!</definedName>
    <definedName name="tubiiii" localSheetId="0">#REF!</definedName>
    <definedName name="tubiiii">#REF!</definedName>
    <definedName name="TUBOCPVC12" localSheetId="0">#REF!</definedName>
    <definedName name="TUBOCPVC12">#REF!</definedName>
    <definedName name="TUBOCPVC34" localSheetId="0">#REF!</definedName>
    <definedName name="TUBOCPVC34">#REF!</definedName>
    <definedName name="TUBOFLEXC" localSheetId="0">#REF!</definedName>
    <definedName name="TUBOFLEXC">#REF!</definedName>
    <definedName name="TUBOFLEXCINO" localSheetId="0">#REF!</definedName>
    <definedName name="TUBOFLEXCINO">#REF!</definedName>
    <definedName name="TUBOFLEXCLAV" localSheetId="0">#REF!</definedName>
    <definedName name="TUBOFLEXCLAV">#REF!</definedName>
    <definedName name="TUBOFLEXI" localSheetId="0">#REF!</definedName>
    <definedName name="TUBOFLEXI">#REF!</definedName>
    <definedName name="TUBOFLEXL" localSheetId="0">#REF!</definedName>
    <definedName name="TUBOFLEXL">#REF!</definedName>
    <definedName name="TUBOFLEXP" localSheetId="0">#REF!</definedName>
    <definedName name="TUBOFLEXP">#REF!</definedName>
    <definedName name="TUBOFLUO4" localSheetId="0">#REF!</definedName>
    <definedName name="TUBOFLUO4">#REF!</definedName>
    <definedName name="TUBOHG1" localSheetId="0">#REF!</definedName>
    <definedName name="TUBOHG1">#REF!</definedName>
    <definedName name="TUBOHG112" localSheetId="0">#REF!</definedName>
    <definedName name="TUBOHG112">#REF!</definedName>
    <definedName name="TUBOHG12" localSheetId="0">#REF!</definedName>
    <definedName name="TUBOHG12">#REF!</definedName>
    <definedName name="TUBOHG2" localSheetId="0">#REF!</definedName>
    <definedName name="TUBOHG2">#REF!</definedName>
    <definedName name="TUBOHG212" localSheetId="0">#REF!</definedName>
    <definedName name="TUBOHG212">#REF!</definedName>
    <definedName name="TUBOHG3" localSheetId="0">#REF!</definedName>
    <definedName name="TUBOHG3">#REF!</definedName>
    <definedName name="TUBOHG34" localSheetId="0">#REF!</definedName>
    <definedName name="TUBOHG34">#REF!</definedName>
    <definedName name="TUBOHG4" localSheetId="0">#REF!</definedName>
    <definedName name="TUBOHG4">#REF!</definedName>
    <definedName name="tuboi" localSheetId="0">#REF!</definedName>
    <definedName name="tuboi">#REF!</definedName>
    <definedName name="tuboii" localSheetId="0">#REF!</definedName>
    <definedName name="tuboii">#REF!</definedName>
    <definedName name="tuboiii" localSheetId="0">#REF!</definedName>
    <definedName name="tuboiii">#REF!</definedName>
    <definedName name="tuboiiii" localSheetId="0">#REF!</definedName>
    <definedName name="tuboiiii">#REF!</definedName>
    <definedName name="TUBOPVCDREN112" localSheetId="0">#REF!</definedName>
    <definedName name="TUBOPVCDREN112">#REF!</definedName>
    <definedName name="TUBOPVCPRES1" localSheetId="0">#REF!</definedName>
    <definedName name="TUBOPVCPRES1">#REF!</definedName>
    <definedName name="TUBOPVCPRES112" localSheetId="0">#REF!</definedName>
    <definedName name="TUBOPVCPRES112">#REF!</definedName>
    <definedName name="TUBOPVCPRES12" localSheetId="0">#REF!</definedName>
    <definedName name="TUBOPVCPRES12">#REF!</definedName>
    <definedName name="TUBOPVCPRES2" localSheetId="0">#REF!</definedName>
    <definedName name="TUBOPVCPRES2">#REF!</definedName>
    <definedName name="TUBOPVCPRES3" localSheetId="0">#REF!</definedName>
    <definedName name="TUBOPVCPRES3">#REF!</definedName>
    <definedName name="TUBOPVCPRES34" localSheetId="0">#REF!</definedName>
    <definedName name="TUBOPVCPRES34">#REF!</definedName>
    <definedName name="TUBOPVCPRES4" localSheetId="0">#REF!</definedName>
    <definedName name="TUBOPVCPRES4">#REF!</definedName>
    <definedName name="TUBOPVCPRES6" localSheetId="0">#REF!</definedName>
    <definedName name="TUBOPVCPRES6">#REF!</definedName>
    <definedName name="TUBOPVCSDR21X2" localSheetId="0">#REF!</definedName>
    <definedName name="TUBOPVCSDR21X2">#REF!</definedName>
    <definedName name="TUBOPVCSDR21X3" localSheetId="0">#REF!</definedName>
    <definedName name="TUBOPVCSDR21X3">#REF!</definedName>
    <definedName name="TUBOPVCSDR21X4" localSheetId="0">#REF!</definedName>
    <definedName name="TUBOPVCSDR21X4">#REF!</definedName>
    <definedName name="TUBOPVCSDR21X6" localSheetId="0">#REF!</definedName>
    <definedName name="TUBOPVCSDR21X6">#REF!</definedName>
    <definedName name="TUBOPVCSDR21X8" localSheetId="0">#REF!</definedName>
    <definedName name="TUBOPVCSDR21X8">#REF!</definedName>
    <definedName name="TUBOPVCSDR26X1" localSheetId="0">#REF!</definedName>
    <definedName name="TUBOPVCSDR26X1">#REF!</definedName>
    <definedName name="TUBOPVCSDR26X112" localSheetId="0">#REF!</definedName>
    <definedName name="TUBOPVCSDR26X112">#REF!</definedName>
    <definedName name="TUBOPVCSDR26X12" localSheetId="0">#REF!</definedName>
    <definedName name="TUBOPVCSDR26X12">#REF!</definedName>
    <definedName name="TUBOPVCSDR26X2" localSheetId="0">#REF!</definedName>
    <definedName name="TUBOPVCSDR26X2">#REF!</definedName>
    <definedName name="TUBOPVCSDR26X3" localSheetId="0">#REF!</definedName>
    <definedName name="TUBOPVCSDR26X3">#REF!</definedName>
    <definedName name="TUBOPVCSDR26X34" localSheetId="0">#REF!</definedName>
    <definedName name="TUBOPVCSDR26X34">#REF!</definedName>
    <definedName name="TUBOPVCSDR26X4" localSheetId="0">#REF!</definedName>
    <definedName name="TUBOPVCSDR26X4">#REF!</definedName>
    <definedName name="TUBOPVCSDR26X6" localSheetId="0">#REF!</definedName>
    <definedName name="TUBOPVCSDR26X6">#REF!</definedName>
    <definedName name="TUBOPVCSDR26X8" localSheetId="0">#REF!</definedName>
    <definedName name="TUBOPVCSDR26X8">#REF!</definedName>
    <definedName name="TUBOPVCSDR41X2" localSheetId="0">#REF!</definedName>
    <definedName name="TUBOPVCSDR41X2">#REF!</definedName>
    <definedName name="TUBOPVCSDR41X3" localSheetId="0">#REF!</definedName>
    <definedName name="TUBOPVCSDR41X3">#REF!</definedName>
    <definedName name="TUBOPVCSDR41X4" localSheetId="0">#REF!</definedName>
    <definedName name="TUBOPVCSDR41X4">#REF!</definedName>
    <definedName name="TUBOPVCSDR41X6" localSheetId="0">#REF!</definedName>
    <definedName name="TUBOPVCSDR41X6">#REF!</definedName>
    <definedName name="TUBOPVCSDR41X8" localSheetId="0">#REF!</definedName>
    <definedName name="TUBOPVCSDR41X8">#REF!</definedName>
    <definedName name="tubui" localSheetId="0">#REF!</definedName>
    <definedName name="tubui">#REF!</definedName>
    <definedName name="tubuii" localSheetId="0">#REF!</definedName>
    <definedName name="tubuii">#REF!</definedName>
    <definedName name="tubuiii" localSheetId="0">#REF!</definedName>
    <definedName name="tubuiii">#REF!</definedName>
    <definedName name="tubuiiii" localSheetId="0">#REF!</definedName>
    <definedName name="tubuiiii">#REF!</definedName>
    <definedName name="ud" localSheetId="0">#REF!</definedName>
    <definedName name="ud">#REF!</definedName>
    <definedName name="UD." localSheetId="0">#REF!</definedName>
    <definedName name="UD.">#REF!</definedName>
    <definedName name="UNIDAD" localSheetId="0">#REF!</definedName>
    <definedName name="UNIDAD">#REF!</definedName>
    <definedName name="UNIONPVCPRES1" localSheetId="0">#REF!</definedName>
    <definedName name="UNIONPVCPRES1">#REF!</definedName>
    <definedName name="UNIONPVCPRES112" localSheetId="0">#REF!</definedName>
    <definedName name="UNIONPVCPRES112">#REF!</definedName>
    <definedName name="UNIONPVCPRES12" localSheetId="0">#REF!</definedName>
    <definedName name="UNIONPVCPRES12">#REF!</definedName>
    <definedName name="UNIONPVCPRES2" localSheetId="0">#REF!</definedName>
    <definedName name="UNIONPVCPRES2">#REF!</definedName>
    <definedName name="UNIONPVCPRES3" localSheetId="0">#REF!</definedName>
    <definedName name="UNIONPVCPRES3">#REF!</definedName>
    <definedName name="UNIONPVCPRES34" localSheetId="0">#REF!</definedName>
    <definedName name="UNIONPVCPRES34">#REF!</definedName>
    <definedName name="UNIONPVCPRES4" localSheetId="0">#REF!</definedName>
    <definedName name="UNIONPVCPRES4">#REF!</definedName>
    <definedName name="UNIONUNI12HG" localSheetId="0">#REF!</definedName>
    <definedName name="UNIONUNI12HG">#REF!</definedName>
    <definedName name="us" localSheetId="0">#REF!</definedName>
    <definedName name="us">#REF!</definedName>
    <definedName name="uso.vibrador">'[25]Costos Mano de Obra'!$O$42</definedName>
    <definedName name="usos" localSheetId="0">#REF!</definedName>
    <definedName name="usos">#REF!</definedName>
    <definedName name="VACC">[14]Precio!$F$31</definedName>
    <definedName name="vaciado" localSheetId="0">#REF!</definedName>
    <definedName name="vaciado">#REF!</definedName>
    <definedName name="VACIADOAMANO">[13]Ana!$F$3213</definedName>
    <definedName name="VACZ">[14]Precio!$F$30</definedName>
    <definedName name="VAIVEN" localSheetId="0">#REF!</definedName>
    <definedName name="VAIVEN">#REF!</definedName>
    <definedName name="VALOR" localSheetId="0">#REF!</definedName>
    <definedName name="VALOR">#REF!</definedName>
    <definedName name="valor2" localSheetId="0">[7]Analisis!#REF!</definedName>
    <definedName name="valor2">[7]Analisis!#REF!</definedName>
    <definedName name="valor2_1">#N/A</definedName>
    <definedName name="valor2_2">#N/A</definedName>
    <definedName name="valor2_3">#N/A</definedName>
    <definedName name="valora" localSheetId="0">#REF!</definedName>
    <definedName name="valora">#REF!</definedName>
    <definedName name="valora_2">"$#REF!.$I$1:$I$65534"</definedName>
    <definedName name="valora_3">"$#REF!.$I$1:$I$65534"</definedName>
    <definedName name="VALORM" localSheetId="0">#REF!</definedName>
    <definedName name="VALORM">#REF!</definedName>
    <definedName name="valorp" localSheetId="0">#REF!</definedName>
    <definedName name="valorp">#REF!</definedName>
    <definedName name="valorp_2">"$#REF!.$K$1:$K$65534"</definedName>
    <definedName name="valorp_3">"$#REF!.$K$1:$K$65534"</definedName>
    <definedName name="VALORPRESUPUESTO" localSheetId="0">#REF!</definedName>
    <definedName name="VALORPRESUPUESTO">#REF!</definedName>
    <definedName name="VALORPRESUPUESTO_2">"$#REF!.$F$1:$F$65534"</definedName>
    <definedName name="VALORPRESUPUESTO_3">"$#REF!.$F$1:$F$65534"</definedName>
    <definedName name="VALORQ" localSheetId="0">#REF!</definedName>
    <definedName name="VALORQ">#REF!</definedName>
    <definedName name="VALORT" localSheetId="0">#REF!</definedName>
    <definedName name="VALORT">#REF!</definedName>
    <definedName name="VALORV" localSheetId="0">#REF!</definedName>
    <definedName name="VALORV">#REF!</definedName>
    <definedName name="Varias" localSheetId="0">[39]INSUMOS!#REF!</definedName>
    <definedName name="Varias">[39]INSUMOS!#REF!</definedName>
    <definedName name="varillas" localSheetId="0">#REF!</definedName>
    <definedName name="varillas">#REF!</definedName>
    <definedName name="varillas_2">#N/A</definedName>
    <definedName name="varillas_3">#N/A</definedName>
    <definedName name="VCOLGANTE1590" localSheetId="0">#REF!</definedName>
    <definedName name="VCOLGANTE1590">#REF!</definedName>
    <definedName name="Vent._Corred._Alum._Nat._Pint._Polvo_Vid._Transp." localSheetId="0">[8]Insumos!#REF!</definedName>
    <definedName name="Vent._Corred._Alum._Nat._Pint._Polvo_Vid._Transp.">[8]Insumos!#REF!</definedName>
    <definedName name="VENT2SDR41" localSheetId="0">#REF!</definedName>
    <definedName name="VENT2SDR41">#REF!</definedName>
    <definedName name="VENT3SDR41CONTRA" localSheetId="0">#REF!</definedName>
    <definedName name="VENT3SDR41CONTRA">#REF!</definedName>
    <definedName name="VERGRAGRI">[13]Ana!$F$4355</definedName>
    <definedName name="VERGRAGRIPVC" localSheetId="0">#REF!</definedName>
    <definedName name="VERGRAGRIPVC">#REF!</definedName>
    <definedName name="VERGRAGRISCONTRA" localSheetId="0">#REF!</definedName>
    <definedName name="VERGRAGRISCONTRA">#REF!</definedName>
    <definedName name="Vibroquín_Color_40_x40" localSheetId="0">[8]Insumos!#REF!</definedName>
    <definedName name="Vibroquín_Color_40_x40">[8]Insumos!#REF!</definedName>
    <definedName name="Vibroquín_Gris_40_x40" localSheetId="0">[8]Insumos!#REF!</definedName>
    <definedName name="Vibroquín_Gris_40_x40">[8]Insumos!#REF!</definedName>
    <definedName name="VIGASHP" localSheetId="0">#REF!</definedName>
    <definedName name="VIGASHP">#REF!</definedName>
    <definedName name="VIGASHP_2">"$#REF!.$B$109"</definedName>
    <definedName name="VIGASHP_3">"$#REF!.$B$109"</definedName>
    <definedName name="VIOLINAR1CARA" localSheetId="0">#REF!</definedName>
    <definedName name="VIOLINAR1CARA">#REF!</definedName>
    <definedName name="VLP">[14]Precio!$F$41</definedName>
    <definedName name="volteobote" localSheetId="0">'[16]Listado Equipos a utilizar'!#REF!</definedName>
    <definedName name="volteobote">'[16]Listado Equipos a utilizar'!#REF!</definedName>
    <definedName name="volteobotela" localSheetId="0">'[16]Listado Equipos a utilizar'!#REF!</definedName>
    <definedName name="volteobotela">'[16]Listado Equipos a utilizar'!#REF!</definedName>
    <definedName name="volteobotelargo" localSheetId="0">'[16]Listado Equipos a utilizar'!#REF!</definedName>
    <definedName name="volteobotelargo">'[16]Listado Equipos a utilizar'!#REF!</definedName>
    <definedName name="VP" localSheetId="0">[53]analisis1!#REF!</definedName>
    <definedName name="VP">[53]analisis1!#REF!</definedName>
    <definedName name="VSALALUMBCOMAN">[13]Ana!$F$5386</definedName>
    <definedName name="VSALALUMBCOPAL">[13]Ana!$F$5410</definedName>
    <definedName name="VSALALUMBROMAN">[13]Ana!$F$5392</definedName>
    <definedName name="VSALALUMBROVBROMAN">[13]Ana!$F$5398</definedName>
    <definedName name="VSALALUMNATVBROPAL">[13]Ana!$F$5416</definedName>
    <definedName name="VSALALUMNATVCMAN">[13]Ana!$F$5380</definedName>
    <definedName name="VSALALUMNATVCPAL">[13]Ana!$F$5404</definedName>
    <definedName name="VUELO10" localSheetId="0">#REF!</definedName>
    <definedName name="VUELO10">#REF!</definedName>
    <definedName name="VVC">[14]Precio!$F$39</definedName>
    <definedName name="VXCSD" localSheetId="0">#REF!</definedName>
    <definedName name="VXCSD">#REF!</definedName>
    <definedName name="W10X12">[12]analisis!$G$1534</definedName>
    <definedName name="W14X22">[12]analisis!$G$1637</definedName>
    <definedName name="W16X26">[12]analisis!$G$1814</definedName>
    <definedName name="W18X40">[12]analisis!$G$1872</definedName>
    <definedName name="W27X84">[12]analisis!$G$1977</definedName>
    <definedName name="w6x9">[12]analisis!$G$1453</definedName>
    <definedName name="WARE" localSheetId="0" hidden="1">'[21]ANALISIS STO DGO'!#REF!</definedName>
    <definedName name="WARE" hidden="1">'[21]ANALISIS STO DGO'!#REF!</definedName>
    <definedName name="ware." localSheetId="0" hidden="1">'[21]ANALISIS STO DGO'!#REF!</definedName>
    <definedName name="ware." hidden="1">'[21]ANALISIS STO DGO'!#REF!</definedName>
    <definedName name="ware.1" localSheetId="0" hidden="1">'[21]ANALISIS STO DGO'!#REF!</definedName>
    <definedName name="ware.1" hidden="1">'[21]ANALISIS STO DGO'!#REF!</definedName>
    <definedName name="WAREHOUSE" localSheetId="0" hidden="1">'[21]ANALISIS STO DGO'!#REF!</definedName>
    <definedName name="WAREHOUSE" hidden="1">'[21]ANALISIS STO DGO'!#REF!</definedName>
    <definedName name="was" localSheetId="0">#REF!</definedName>
    <definedName name="was">#REF!</definedName>
    <definedName name="wconc" localSheetId="0">#REF!</definedName>
    <definedName name="wconc">#REF!</definedName>
    <definedName name="Wimaldy" localSheetId="0" hidden="1">'[21]ANALISIS STO DGO'!#REF!</definedName>
    <definedName name="Wimaldy" hidden="1">'[21]ANALISIS STO DGO'!#REF!</definedName>
    <definedName name="wimaldy." localSheetId="0">#REF!</definedName>
    <definedName name="wimaldy.">#REF!</definedName>
    <definedName name="wimaldy.." localSheetId="0">#REF!</definedName>
    <definedName name="wimaldy..">#REF!</definedName>
    <definedName name="Wimaldy..." localSheetId="0">#REF!</definedName>
    <definedName name="Wimaldy...">#REF!</definedName>
    <definedName name="YEEPVCDREN2X2" localSheetId="0">#REF!</definedName>
    <definedName name="YEEPVCDREN2X2">#REF!</definedName>
    <definedName name="YEEPVCDREN3X2" localSheetId="0">#REF!</definedName>
    <definedName name="YEEPVCDREN3X2">#REF!</definedName>
    <definedName name="YEEPVCDREN3X3" localSheetId="0">#REF!</definedName>
    <definedName name="YEEPVCDREN3X3">#REF!</definedName>
    <definedName name="YEEPVCDREN4X2" localSheetId="0">#REF!</definedName>
    <definedName name="YEEPVCDREN4X2">#REF!</definedName>
    <definedName name="YEEPVCDREN4X3" localSheetId="0">#REF!</definedName>
    <definedName name="YEEPVCDREN4X3">#REF!</definedName>
    <definedName name="YEEPVCDREN4X4" localSheetId="0">#REF!</definedName>
    <definedName name="YEEPVCDREN4X4">#REF!</definedName>
    <definedName name="YEEPVCDREN6X4" localSheetId="0">#REF!</definedName>
    <definedName name="YEEPVCDREN6X4">#REF!</definedName>
    <definedName name="YEEPVCDREN6X6" localSheetId="0">#REF!</definedName>
    <definedName name="YEEPVCDREN6X6">#REF!</definedName>
    <definedName name="YESO" localSheetId="0">#REF!</definedName>
    <definedName name="YESO">#REF!</definedName>
    <definedName name="YO" localSheetId="0">[11]A!#REF!</definedName>
    <definedName name="YO">[11]A!#REF!</definedName>
    <definedName name="ZABALETAPISO">[13]Ana!$F$4866</definedName>
    <definedName name="ZABALETATECHO">[13]Ana!$F$5372</definedName>
    <definedName name="zap.muro6">'[29]Analisis Unit. '!$D$213</definedName>
    <definedName name="zapata">'[8]caseta de planta'!$C:$C</definedName>
    <definedName name="zapatasdeescaleras" localSheetId="0">#REF!</definedName>
    <definedName name="zapatasdeescaleras">#REF!</definedName>
    <definedName name="ZIN_001" localSheetId="0">#REF!</definedName>
    <definedName name="ZIN_001">#REF!</definedName>
    <definedName name="ZINC24" localSheetId="0">#REF!</definedName>
    <definedName name="ZINC24">#REF!</definedName>
    <definedName name="ZINC26" localSheetId="0">#REF!</definedName>
    <definedName name="ZINC26">#REF!</definedName>
    <definedName name="ZINC27" localSheetId="0">#REF!</definedName>
    <definedName name="ZINC27">#REF!</definedName>
    <definedName name="ZINC29" localSheetId="0">#REF!</definedName>
    <definedName name="ZINC29">#REF!</definedName>
    <definedName name="ZINC34" localSheetId="0">#REF!</definedName>
    <definedName name="ZINC34">#REF!</definedName>
    <definedName name="Zócalo_de_Cerámica_Criolla_de_33___1era">[17]Insumos!$B$42:$D$42</definedName>
    <definedName name="zocalobotichinorojo" localSheetId="0">#REF!</definedName>
    <definedName name="zocalobotichinorojo">#REF!</definedName>
    <definedName name="ZOCESCGRAPROYAL">[13]Ana!$F$4892</definedName>
    <definedName name="ZOCGRA30BCO">[13]Ana!$F$4899</definedName>
    <definedName name="ZOCGRA30GRIS">[13]Ana!$F$4906</definedName>
    <definedName name="ZOCGRA40BCO">[13]Ana!$F$4913</definedName>
    <definedName name="ZOCGRABOTI40BCO">[13]Ana!$F$4873</definedName>
    <definedName name="ZOCGRABOTI40COL">[13]Ana!$F$4880</definedName>
    <definedName name="ZOCGRAPROYAL40">[13]Ana!$F$4887</definedName>
    <definedName name="ZOCLAD28">[13]Ana!$F$4920</definedName>
    <definedName name="ZOCMOSROJ25">[13]Ana!$F$4927</definedName>
  </definedNames>
  <calcPr calcId="152511" iterateDelta="1E-4"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45" i="1" l="1"/>
  <c r="F2046" i="1"/>
  <c r="F2047" i="1"/>
  <c r="F2048" i="1"/>
  <c r="G2048" i="1"/>
  <c r="G2050" i="1"/>
  <c r="G2053" i="1"/>
  <c r="G2054" i="1"/>
  <c r="G2055" i="1"/>
  <c r="G2056" i="1"/>
  <c r="G2057" i="1"/>
  <c r="G2058" i="1"/>
  <c r="G2059" i="1"/>
  <c r="G2060" i="1"/>
  <c r="G2062" i="1"/>
  <c r="G2064" i="1"/>
  <c r="F1976" i="1"/>
  <c r="F1977" i="1"/>
  <c r="F1978" i="1"/>
  <c r="G1978" i="1"/>
  <c r="F1981" i="1"/>
  <c r="F1982" i="1"/>
  <c r="F1983" i="1"/>
  <c r="F1985" i="1"/>
  <c r="F1986" i="1"/>
  <c r="F1988" i="1"/>
  <c r="F1989" i="1"/>
  <c r="F1990" i="1"/>
  <c r="F1992" i="1"/>
  <c r="F1993" i="1"/>
  <c r="F1994" i="1"/>
  <c r="F1995" i="1"/>
  <c r="F1996" i="1"/>
  <c r="F1997" i="1"/>
  <c r="G1997" i="1"/>
  <c r="F2000" i="1"/>
  <c r="G2000" i="1"/>
  <c r="F2003" i="1"/>
  <c r="F2004" i="1"/>
  <c r="F2005" i="1"/>
  <c r="G2005" i="1"/>
  <c r="F2008" i="1"/>
  <c r="G2008" i="1"/>
  <c r="F2011" i="1"/>
  <c r="F2012" i="1"/>
  <c r="F2013" i="1"/>
  <c r="G2013" i="1"/>
  <c r="F2016" i="1"/>
  <c r="F2017" i="1"/>
  <c r="F2018" i="1"/>
  <c r="G2018" i="1"/>
  <c r="G2020" i="1"/>
  <c r="G2023" i="1"/>
  <c r="G2024" i="1"/>
  <c r="G2025" i="1"/>
  <c r="G2026" i="1"/>
  <c r="G2027" i="1"/>
  <c r="G2028" i="1"/>
  <c r="G2029" i="1"/>
  <c r="G2031" i="1"/>
  <c r="G2034" i="1"/>
  <c r="G2036" i="1"/>
  <c r="G2066" i="1"/>
  <c r="F26" i="1"/>
  <c r="F27" i="1"/>
  <c r="F28" i="1"/>
  <c r="F29" i="1"/>
  <c r="F30" i="1"/>
  <c r="F31" i="1"/>
  <c r="C32" i="1"/>
  <c r="F32" i="1"/>
  <c r="G32" i="1"/>
  <c r="F35" i="1"/>
  <c r="F36" i="1"/>
  <c r="F37" i="1"/>
  <c r="F38" i="1"/>
  <c r="C39" i="1"/>
  <c r="F39" i="1"/>
  <c r="G39" i="1"/>
  <c r="F42" i="1"/>
  <c r="F43" i="1"/>
  <c r="F44" i="1"/>
  <c r="C45" i="1"/>
  <c r="F45" i="1"/>
  <c r="G45" i="1"/>
  <c r="F48" i="1"/>
  <c r="F49" i="1"/>
  <c r="F50" i="1"/>
  <c r="F51" i="1"/>
  <c r="F52" i="1"/>
  <c r="F53" i="1"/>
  <c r="F54" i="1"/>
  <c r="F55" i="1"/>
  <c r="C56" i="1"/>
  <c r="F56" i="1"/>
  <c r="G56" i="1"/>
  <c r="F59" i="1"/>
  <c r="F60" i="1"/>
  <c r="F62" i="1"/>
  <c r="F63" i="1"/>
  <c r="F64" i="1"/>
  <c r="F65" i="1"/>
  <c r="F66" i="1"/>
  <c r="F67" i="1"/>
  <c r="F68" i="1"/>
  <c r="C69" i="1"/>
  <c r="F69" i="1"/>
  <c r="G69" i="1"/>
  <c r="F72" i="1"/>
  <c r="F73" i="1"/>
  <c r="F74" i="1"/>
  <c r="F75" i="1"/>
  <c r="F76" i="1"/>
  <c r="C77" i="1"/>
  <c r="F77" i="1"/>
  <c r="G77" i="1"/>
  <c r="F80" i="1"/>
  <c r="F81" i="1"/>
  <c r="F82" i="1"/>
  <c r="F83" i="1"/>
  <c r="F84" i="1"/>
  <c r="F85" i="1"/>
  <c r="F86" i="1"/>
  <c r="F87" i="1"/>
  <c r="C88" i="1"/>
  <c r="F88" i="1"/>
  <c r="G88" i="1"/>
  <c r="F91" i="1"/>
  <c r="F92" i="1"/>
  <c r="F93" i="1"/>
  <c r="F94" i="1"/>
  <c r="F95" i="1"/>
  <c r="F96" i="1"/>
  <c r="F97" i="1"/>
  <c r="C98" i="1"/>
  <c r="F98" i="1"/>
  <c r="F99" i="1"/>
  <c r="F100" i="1"/>
  <c r="G100" i="1"/>
  <c r="G102" i="1"/>
  <c r="F13" i="1"/>
  <c r="F14" i="1"/>
  <c r="F15" i="1"/>
  <c r="F16" i="1"/>
  <c r="F17" i="1"/>
  <c r="C18" i="1"/>
  <c r="F18" i="1"/>
  <c r="F19" i="1"/>
  <c r="G19" i="1"/>
  <c r="G21" i="1"/>
  <c r="G104" i="1"/>
  <c r="G1915" i="1"/>
  <c r="F109" i="1"/>
  <c r="G109" i="1"/>
  <c r="F112" i="1"/>
  <c r="F113" i="1"/>
  <c r="F114" i="1"/>
  <c r="F115" i="1"/>
  <c r="G115" i="1"/>
  <c r="F118" i="1"/>
  <c r="F119" i="1"/>
  <c r="F120" i="1"/>
  <c r="F121" i="1"/>
  <c r="F122" i="1"/>
  <c r="F123" i="1"/>
  <c r="G123" i="1"/>
  <c r="F126" i="1"/>
  <c r="F127" i="1"/>
  <c r="G127" i="1"/>
  <c r="F130" i="1"/>
  <c r="F131" i="1"/>
  <c r="F132" i="1"/>
  <c r="F133" i="1"/>
  <c r="F134" i="1"/>
  <c r="F135" i="1"/>
  <c r="G135" i="1"/>
  <c r="F139" i="1"/>
  <c r="G139" i="1"/>
  <c r="F142" i="1"/>
  <c r="G142" i="1"/>
  <c r="F145" i="1"/>
  <c r="F146" i="1"/>
  <c r="F147" i="1"/>
  <c r="F148" i="1"/>
  <c r="G148" i="1"/>
  <c r="F151" i="1"/>
  <c r="G151" i="1"/>
  <c r="F154" i="1"/>
  <c r="F155" i="1"/>
  <c r="F156" i="1"/>
  <c r="F157" i="1"/>
  <c r="F158" i="1"/>
  <c r="F159" i="1"/>
  <c r="F160" i="1"/>
  <c r="F161" i="1"/>
  <c r="F162" i="1"/>
  <c r="F163" i="1"/>
  <c r="F164" i="1"/>
  <c r="F165" i="1"/>
  <c r="F166" i="1"/>
  <c r="F167" i="1"/>
  <c r="F168" i="1"/>
  <c r="F169" i="1"/>
  <c r="F170" i="1"/>
  <c r="F171" i="1"/>
  <c r="F172" i="1"/>
  <c r="F173" i="1"/>
  <c r="F174" i="1"/>
  <c r="G174" i="1"/>
  <c r="F178" i="1"/>
  <c r="F179" i="1"/>
  <c r="F180" i="1"/>
  <c r="F181" i="1"/>
  <c r="F182" i="1"/>
  <c r="F183" i="1"/>
  <c r="F184" i="1"/>
  <c r="F185" i="1"/>
  <c r="F186" i="1"/>
  <c r="F187" i="1"/>
  <c r="F188" i="1"/>
  <c r="F189" i="1"/>
  <c r="F190" i="1"/>
  <c r="F191" i="1"/>
  <c r="F192" i="1"/>
  <c r="F194" i="1"/>
  <c r="F195" i="1"/>
  <c r="F196" i="1"/>
  <c r="F197" i="1"/>
  <c r="F198" i="1"/>
  <c r="F199" i="1"/>
  <c r="F200" i="1"/>
  <c r="F201" i="1"/>
  <c r="F202" i="1"/>
  <c r="F203" i="1"/>
  <c r="F204" i="1"/>
  <c r="F205" i="1"/>
  <c r="G205" i="1"/>
  <c r="F208" i="1"/>
  <c r="F209" i="1"/>
  <c r="F210" i="1"/>
  <c r="F211" i="1"/>
  <c r="F212" i="1"/>
  <c r="F213" i="1"/>
  <c r="F214" i="1"/>
  <c r="F215" i="1"/>
  <c r="F216" i="1"/>
  <c r="F217" i="1"/>
  <c r="F218" i="1"/>
  <c r="G218" i="1"/>
  <c r="C222" i="1"/>
  <c r="C221" i="1"/>
  <c r="F221" i="1"/>
  <c r="F222" i="1"/>
  <c r="G222" i="1"/>
  <c r="F225" i="1"/>
  <c r="F226" i="1"/>
  <c r="G226" i="1"/>
  <c r="F229" i="1"/>
  <c r="F230" i="1"/>
  <c r="F231" i="1"/>
  <c r="F232" i="1"/>
  <c r="F233" i="1"/>
  <c r="G233" i="1"/>
  <c r="G235" i="1"/>
  <c r="G1916" i="1"/>
  <c r="C240" i="1"/>
  <c r="F240" i="1"/>
  <c r="G240" i="1"/>
  <c r="F243" i="1"/>
  <c r="F244" i="1"/>
  <c r="F245" i="1"/>
  <c r="F246" i="1"/>
  <c r="G246" i="1"/>
  <c r="F249" i="1"/>
  <c r="C250" i="1"/>
  <c r="F250" i="1"/>
  <c r="F251" i="1"/>
  <c r="F252" i="1"/>
  <c r="F253" i="1"/>
  <c r="F254" i="1"/>
  <c r="F255" i="1"/>
  <c r="G255" i="1"/>
  <c r="F260" i="1"/>
  <c r="F261" i="1"/>
  <c r="F262" i="1"/>
  <c r="G262" i="1"/>
  <c r="F265" i="1"/>
  <c r="C266" i="1"/>
  <c r="F266" i="1"/>
  <c r="F267" i="1"/>
  <c r="C268" i="1"/>
  <c r="F268" i="1"/>
  <c r="C269" i="1"/>
  <c r="F269" i="1"/>
  <c r="G269" i="1"/>
  <c r="C272" i="1"/>
  <c r="F272" i="1"/>
  <c r="F273" i="1"/>
  <c r="F274" i="1"/>
  <c r="G274" i="1"/>
  <c r="F277" i="1"/>
  <c r="G277" i="1"/>
  <c r="F280" i="1"/>
  <c r="F281" i="1"/>
  <c r="G281" i="1"/>
  <c r="F284" i="1"/>
  <c r="G284" i="1"/>
  <c r="F287" i="1"/>
  <c r="F288" i="1"/>
  <c r="F289" i="1"/>
  <c r="F290" i="1"/>
  <c r="F291" i="1"/>
  <c r="F292" i="1"/>
  <c r="F293" i="1"/>
  <c r="F294" i="1"/>
  <c r="F295" i="1"/>
  <c r="F296" i="1"/>
  <c r="F297" i="1"/>
  <c r="F298" i="1"/>
  <c r="F299" i="1"/>
  <c r="F300" i="1"/>
  <c r="F301" i="1"/>
  <c r="F302" i="1"/>
  <c r="F303" i="1"/>
  <c r="F304" i="1"/>
  <c r="F305" i="1"/>
  <c r="F306" i="1"/>
  <c r="F307" i="1"/>
  <c r="F308" i="1"/>
  <c r="G308" i="1"/>
  <c r="F311" i="1"/>
  <c r="F312" i="1"/>
  <c r="G312" i="1"/>
  <c r="F315" i="1"/>
  <c r="F316" i="1"/>
  <c r="F317" i="1"/>
  <c r="F318" i="1"/>
  <c r="F319" i="1"/>
  <c r="F320" i="1"/>
  <c r="F321" i="1"/>
  <c r="F322" i="1"/>
  <c r="F323" i="1"/>
  <c r="F324" i="1"/>
  <c r="F325" i="1"/>
  <c r="F326" i="1"/>
  <c r="G326" i="1"/>
  <c r="C331" i="1"/>
  <c r="C329" i="1"/>
  <c r="F329" i="1"/>
  <c r="F330" i="1"/>
  <c r="F331" i="1"/>
  <c r="G331" i="1"/>
  <c r="F334" i="1"/>
  <c r="F335" i="1"/>
  <c r="G335" i="1"/>
  <c r="F338" i="1"/>
  <c r="F339" i="1"/>
  <c r="F340" i="1"/>
  <c r="F341" i="1"/>
  <c r="F342" i="1"/>
  <c r="G342" i="1"/>
  <c r="G344" i="1"/>
  <c r="G1917" i="1"/>
  <c r="C349" i="1"/>
  <c r="F349" i="1"/>
  <c r="G349" i="1"/>
  <c r="F352" i="1"/>
  <c r="F353" i="1"/>
  <c r="F354" i="1"/>
  <c r="F355" i="1"/>
  <c r="G355" i="1"/>
  <c r="F358" i="1"/>
  <c r="C359" i="1"/>
  <c r="F359" i="1"/>
  <c r="F360" i="1"/>
  <c r="F361" i="1"/>
  <c r="F362" i="1"/>
  <c r="F363" i="1"/>
  <c r="F364" i="1"/>
  <c r="G364" i="1"/>
  <c r="F367" i="1"/>
  <c r="F368" i="1"/>
  <c r="F369" i="1"/>
  <c r="G369" i="1"/>
  <c r="F372" i="1"/>
  <c r="C373" i="1"/>
  <c r="F373" i="1"/>
  <c r="F374" i="1"/>
  <c r="C375" i="1"/>
  <c r="F375" i="1"/>
  <c r="C376" i="1"/>
  <c r="F376" i="1"/>
  <c r="G376" i="1"/>
  <c r="C379" i="1"/>
  <c r="F379" i="1"/>
  <c r="F380" i="1"/>
  <c r="F381" i="1"/>
  <c r="G381" i="1"/>
  <c r="F384" i="1"/>
  <c r="G384" i="1"/>
  <c r="F387" i="1"/>
  <c r="F388" i="1"/>
  <c r="G388" i="1"/>
  <c r="F391" i="1"/>
  <c r="G391" i="1"/>
  <c r="F394" i="1"/>
  <c r="F395" i="1"/>
  <c r="F396" i="1"/>
  <c r="F397" i="1"/>
  <c r="F398" i="1"/>
  <c r="F399" i="1"/>
  <c r="F400" i="1"/>
  <c r="F401" i="1"/>
  <c r="F402" i="1"/>
  <c r="F403" i="1"/>
  <c r="F404" i="1"/>
  <c r="F405" i="1"/>
  <c r="F406" i="1"/>
  <c r="F407" i="1"/>
  <c r="F408" i="1"/>
  <c r="F409" i="1"/>
  <c r="F410" i="1"/>
  <c r="F411" i="1"/>
  <c r="F412" i="1"/>
  <c r="F413" i="1"/>
  <c r="F414" i="1"/>
  <c r="F415" i="1"/>
  <c r="F416" i="1"/>
  <c r="G416" i="1"/>
  <c r="F420" i="1"/>
  <c r="F421" i="1"/>
  <c r="G421" i="1"/>
  <c r="F424" i="1"/>
  <c r="F425" i="1"/>
  <c r="F426" i="1"/>
  <c r="F427" i="1"/>
  <c r="F428" i="1"/>
  <c r="F429" i="1"/>
  <c r="F430" i="1"/>
  <c r="F431" i="1"/>
  <c r="F432" i="1"/>
  <c r="F433" i="1"/>
  <c r="F434" i="1"/>
  <c r="F435" i="1"/>
  <c r="G435" i="1"/>
  <c r="C440" i="1"/>
  <c r="C438" i="1"/>
  <c r="F438" i="1"/>
  <c r="F439" i="1"/>
  <c r="F440" i="1"/>
  <c r="G440" i="1"/>
  <c r="F443" i="1"/>
  <c r="F444" i="1"/>
  <c r="G444" i="1"/>
  <c r="F447" i="1"/>
  <c r="F448" i="1"/>
  <c r="F449" i="1"/>
  <c r="F450" i="1"/>
  <c r="G450" i="1"/>
  <c r="G452" i="1"/>
  <c r="G1918" i="1"/>
  <c r="F457" i="1"/>
  <c r="G457" i="1"/>
  <c r="F460" i="1"/>
  <c r="F461" i="1"/>
  <c r="F462" i="1"/>
  <c r="F463" i="1"/>
  <c r="G463" i="1"/>
  <c r="F466" i="1"/>
  <c r="F467" i="1"/>
  <c r="F468" i="1"/>
  <c r="F469" i="1"/>
  <c r="F470" i="1"/>
  <c r="F471" i="1"/>
  <c r="F472" i="1"/>
  <c r="F473" i="1"/>
  <c r="G473" i="1"/>
  <c r="F476" i="1"/>
  <c r="F477" i="1"/>
  <c r="F478" i="1"/>
  <c r="G478" i="1"/>
  <c r="F481" i="1"/>
  <c r="C482" i="1"/>
  <c r="F482" i="1"/>
  <c r="C483" i="1"/>
  <c r="F483" i="1"/>
  <c r="C484" i="1"/>
  <c r="F484" i="1"/>
  <c r="C485" i="1"/>
  <c r="F485" i="1"/>
  <c r="G485" i="1"/>
  <c r="C488" i="1"/>
  <c r="F488" i="1"/>
  <c r="F489" i="1"/>
  <c r="F490" i="1"/>
  <c r="G490" i="1"/>
  <c r="F493" i="1"/>
  <c r="G493" i="1"/>
  <c r="F496" i="1"/>
  <c r="F497" i="1"/>
  <c r="G497" i="1"/>
  <c r="F500" i="1"/>
  <c r="G500" i="1"/>
  <c r="F504" i="1"/>
  <c r="F505" i="1"/>
  <c r="F506" i="1"/>
  <c r="F507" i="1"/>
  <c r="F508" i="1"/>
  <c r="F509" i="1"/>
  <c r="F510" i="1"/>
  <c r="F511" i="1"/>
  <c r="F512" i="1"/>
  <c r="F513" i="1"/>
  <c r="F514" i="1"/>
  <c r="F515" i="1"/>
  <c r="F516" i="1"/>
  <c r="F517" i="1"/>
  <c r="F518" i="1"/>
  <c r="F519" i="1"/>
  <c r="F520" i="1"/>
  <c r="F521" i="1"/>
  <c r="F522" i="1"/>
  <c r="F523" i="1"/>
  <c r="F524" i="1"/>
  <c r="F525" i="1"/>
  <c r="F526" i="1"/>
  <c r="F527" i="1"/>
  <c r="G527" i="1"/>
  <c r="F530" i="1"/>
  <c r="F531" i="1"/>
  <c r="G531" i="1"/>
  <c r="F534" i="1"/>
  <c r="F535" i="1"/>
  <c r="F536" i="1"/>
  <c r="F537" i="1"/>
  <c r="F538" i="1"/>
  <c r="F539" i="1"/>
  <c r="F540" i="1"/>
  <c r="F541" i="1"/>
  <c r="F542" i="1"/>
  <c r="F543" i="1"/>
  <c r="F544" i="1"/>
  <c r="G544" i="1"/>
  <c r="C548" i="1"/>
  <c r="C547" i="1"/>
  <c r="F547" i="1"/>
  <c r="F548" i="1"/>
  <c r="G548" i="1"/>
  <c r="F551" i="1"/>
  <c r="F552" i="1"/>
  <c r="G552" i="1"/>
  <c r="F555" i="1"/>
  <c r="F556" i="1"/>
  <c r="F557" i="1"/>
  <c r="F558" i="1"/>
  <c r="G558" i="1"/>
  <c r="G560" i="1"/>
  <c r="G1919" i="1"/>
  <c r="F565" i="1"/>
  <c r="G565" i="1"/>
  <c r="F568" i="1"/>
  <c r="F569" i="1"/>
  <c r="F570" i="1"/>
  <c r="F571" i="1"/>
  <c r="G571" i="1"/>
  <c r="F574" i="1"/>
  <c r="F575" i="1"/>
  <c r="F576" i="1"/>
  <c r="F577" i="1"/>
  <c r="F578" i="1"/>
  <c r="F579" i="1"/>
  <c r="F580" i="1"/>
  <c r="F581" i="1"/>
  <c r="F582" i="1"/>
  <c r="F583" i="1"/>
  <c r="F584" i="1"/>
  <c r="F585" i="1"/>
  <c r="G585" i="1"/>
  <c r="F590" i="1"/>
  <c r="F591" i="1"/>
  <c r="F592" i="1"/>
  <c r="G592" i="1"/>
  <c r="F595" i="1"/>
  <c r="F596" i="1"/>
  <c r="F597" i="1"/>
  <c r="F598" i="1"/>
  <c r="F599" i="1"/>
  <c r="G599" i="1"/>
  <c r="C602" i="1"/>
  <c r="F602" i="1"/>
  <c r="F603" i="1"/>
  <c r="F604" i="1"/>
  <c r="F605" i="1"/>
  <c r="F606" i="1"/>
  <c r="F607" i="1"/>
  <c r="G607" i="1"/>
  <c r="F610" i="1"/>
  <c r="F611" i="1"/>
  <c r="G611" i="1"/>
  <c r="F614" i="1"/>
  <c r="F615" i="1"/>
  <c r="F616" i="1"/>
  <c r="F617" i="1"/>
  <c r="G617" i="1"/>
  <c r="F620" i="1"/>
  <c r="G620"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G650" i="1"/>
  <c r="F653" i="1"/>
  <c r="F654" i="1"/>
  <c r="G654" i="1"/>
  <c r="F657" i="1"/>
  <c r="F658" i="1"/>
  <c r="F659" i="1"/>
  <c r="F660" i="1"/>
  <c r="F661" i="1"/>
  <c r="F662" i="1"/>
  <c r="F663" i="1"/>
  <c r="F664" i="1"/>
  <c r="F665" i="1"/>
  <c r="F666" i="1"/>
  <c r="F667" i="1"/>
  <c r="G667" i="1"/>
  <c r="F670" i="1"/>
  <c r="F671" i="1"/>
  <c r="F672" i="1"/>
  <c r="G672" i="1"/>
  <c r="F675" i="1"/>
  <c r="F676" i="1"/>
  <c r="F677" i="1"/>
  <c r="G677" i="1"/>
  <c r="F680" i="1"/>
  <c r="F681" i="1"/>
  <c r="F682" i="1"/>
  <c r="F683" i="1"/>
  <c r="F684" i="1"/>
  <c r="G684" i="1"/>
  <c r="G686" i="1"/>
  <c r="G1920" i="1"/>
  <c r="F691" i="1"/>
  <c r="F692" i="1"/>
  <c r="G692" i="1"/>
  <c r="F695" i="1"/>
  <c r="G695" i="1"/>
  <c r="F698" i="1"/>
  <c r="F699" i="1"/>
  <c r="F700" i="1"/>
  <c r="F701" i="1"/>
  <c r="F702" i="1"/>
  <c r="G702" i="1"/>
  <c r="F705" i="1"/>
  <c r="G705" i="1"/>
  <c r="F708" i="1"/>
  <c r="F709" i="1"/>
  <c r="F710" i="1"/>
  <c r="F711" i="1"/>
  <c r="F712" i="1"/>
  <c r="G712" i="1"/>
  <c r="G714" i="1"/>
  <c r="G1921" i="1"/>
  <c r="F719" i="1"/>
  <c r="G719" i="1"/>
  <c r="F722" i="1"/>
  <c r="F723" i="1"/>
  <c r="F724" i="1"/>
  <c r="F725" i="1"/>
  <c r="G725" i="1"/>
  <c r="F728" i="1"/>
  <c r="F729" i="1"/>
  <c r="F730" i="1"/>
  <c r="F731" i="1"/>
  <c r="F732" i="1"/>
  <c r="F733" i="1"/>
  <c r="F734" i="1"/>
  <c r="F735" i="1"/>
  <c r="F736" i="1"/>
  <c r="F737" i="1"/>
  <c r="F738" i="1"/>
  <c r="F739" i="1"/>
  <c r="G739" i="1"/>
  <c r="F742" i="1"/>
  <c r="F743" i="1"/>
  <c r="F744" i="1"/>
  <c r="G744" i="1"/>
  <c r="F747" i="1"/>
  <c r="F748" i="1"/>
  <c r="F749" i="1"/>
  <c r="F750" i="1"/>
  <c r="F751" i="1"/>
  <c r="G751" i="1"/>
  <c r="F754" i="1"/>
  <c r="F755" i="1"/>
  <c r="F756" i="1"/>
  <c r="F757" i="1"/>
  <c r="F758" i="1"/>
  <c r="G758" i="1"/>
  <c r="F761" i="1"/>
  <c r="F762" i="1"/>
  <c r="G762" i="1"/>
  <c r="F765" i="1"/>
  <c r="F766" i="1"/>
  <c r="F767" i="1"/>
  <c r="G767" i="1"/>
  <c r="F770" i="1"/>
  <c r="G770"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G797" i="1"/>
  <c r="F800" i="1"/>
  <c r="F801" i="1"/>
  <c r="G801" i="1"/>
  <c r="F804" i="1"/>
  <c r="F805" i="1"/>
  <c r="F806" i="1"/>
  <c r="F807" i="1"/>
  <c r="F808" i="1"/>
  <c r="F809" i="1"/>
  <c r="F810" i="1"/>
  <c r="F811" i="1"/>
  <c r="F812" i="1"/>
  <c r="F813" i="1"/>
  <c r="G813" i="1"/>
  <c r="F816" i="1"/>
  <c r="F817" i="1"/>
  <c r="F818" i="1"/>
  <c r="G818" i="1"/>
  <c r="F822" i="1"/>
  <c r="F823" i="1"/>
  <c r="F824" i="1"/>
  <c r="G824" i="1"/>
  <c r="F827" i="1"/>
  <c r="F828" i="1"/>
  <c r="F829" i="1"/>
  <c r="F830" i="1"/>
  <c r="F831" i="1"/>
  <c r="G831" i="1"/>
  <c r="G833" i="1"/>
  <c r="G1922" i="1"/>
  <c r="F838" i="1"/>
  <c r="G838" i="1"/>
  <c r="F841" i="1"/>
  <c r="F842" i="1"/>
  <c r="F843" i="1"/>
  <c r="F844" i="1"/>
  <c r="G844" i="1"/>
  <c r="F847" i="1"/>
  <c r="F848" i="1"/>
  <c r="F849" i="1"/>
  <c r="F850" i="1"/>
  <c r="F851" i="1"/>
  <c r="F852" i="1"/>
  <c r="F853" i="1"/>
  <c r="F854" i="1"/>
  <c r="F855" i="1"/>
  <c r="F856" i="1"/>
  <c r="F857" i="1"/>
  <c r="G857" i="1"/>
  <c r="F860" i="1"/>
  <c r="F861" i="1"/>
  <c r="F862" i="1"/>
  <c r="G862" i="1"/>
  <c r="F865" i="1"/>
  <c r="F866" i="1"/>
  <c r="F867" i="1"/>
  <c r="C868" i="1"/>
  <c r="F868" i="1"/>
  <c r="F869" i="1"/>
  <c r="G869" i="1"/>
  <c r="F872" i="1"/>
  <c r="F873" i="1"/>
  <c r="F874" i="1"/>
  <c r="G874" i="1"/>
  <c r="F877" i="1"/>
  <c r="G877" i="1"/>
  <c r="F880" i="1"/>
  <c r="F881" i="1"/>
  <c r="F882" i="1"/>
  <c r="F883" i="1"/>
  <c r="G883" i="1"/>
  <c r="F886" i="1"/>
  <c r="G886"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G913" i="1"/>
  <c r="F916" i="1"/>
  <c r="F917" i="1"/>
  <c r="G917" i="1"/>
  <c r="F920" i="1"/>
  <c r="F921" i="1"/>
  <c r="F922" i="1"/>
  <c r="F923" i="1"/>
  <c r="F924" i="1"/>
  <c r="F925" i="1"/>
  <c r="F926" i="1"/>
  <c r="F927" i="1"/>
  <c r="F928" i="1"/>
  <c r="F929" i="1"/>
  <c r="F930" i="1"/>
  <c r="G930" i="1"/>
  <c r="C933" i="1"/>
  <c r="F933" i="1"/>
  <c r="F934" i="1"/>
  <c r="F935" i="1"/>
  <c r="G935" i="1"/>
  <c r="F938" i="1"/>
  <c r="F939" i="1"/>
  <c r="G939" i="1"/>
  <c r="F942" i="1"/>
  <c r="F943" i="1"/>
  <c r="F944" i="1"/>
  <c r="F945" i="1"/>
  <c r="G945" i="1"/>
  <c r="G947" i="1"/>
  <c r="G1923" i="1"/>
  <c r="F952" i="1"/>
  <c r="G952" i="1"/>
  <c r="F955" i="1"/>
  <c r="F956" i="1"/>
  <c r="F957" i="1"/>
  <c r="F958" i="1"/>
  <c r="G958" i="1"/>
  <c r="F961" i="1"/>
  <c r="F962" i="1"/>
  <c r="F963" i="1"/>
  <c r="F964" i="1"/>
  <c r="F965" i="1"/>
  <c r="F966" i="1"/>
  <c r="F967" i="1"/>
  <c r="F968" i="1"/>
  <c r="F969" i="1"/>
  <c r="F970" i="1"/>
  <c r="F971" i="1"/>
  <c r="G971" i="1"/>
  <c r="F974" i="1"/>
  <c r="F975" i="1"/>
  <c r="F976" i="1"/>
  <c r="G976" i="1"/>
  <c r="F979" i="1"/>
  <c r="F980" i="1"/>
  <c r="F981" i="1"/>
  <c r="C982" i="1"/>
  <c r="F982" i="1"/>
  <c r="F983" i="1"/>
  <c r="G983" i="1"/>
  <c r="F986" i="1"/>
  <c r="F987" i="1"/>
  <c r="F988" i="1"/>
  <c r="G988" i="1"/>
  <c r="F991" i="1"/>
  <c r="G991" i="1"/>
  <c r="F994" i="1"/>
  <c r="F995" i="1"/>
  <c r="G995" i="1"/>
  <c r="F998" i="1"/>
  <c r="G998" i="1"/>
  <c r="F1001" i="1"/>
  <c r="F1002" i="1"/>
  <c r="F1003" i="1"/>
  <c r="F1004" i="1"/>
  <c r="F1005" i="1"/>
  <c r="F1006" i="1"/>
  <c r="F1007" i="1"/>
  <c r="F1008" i="1"/>
  <c r="F1009" i="1"/>
  <c r="F1010" i="1"/>
  <c r="F1011" i="1"/>
  <c r="F1012" i="1"/>
  <c r="F1013" i="1"/>
  <c r="F1014" i="1"/>
  <c r="F1015" i="1"/>
  <c r="F1016" i="1"/>
  <c r="F1017" i="1"/>
  <c r="F1018" i="1"/>
  <c r="F1019" i="1"/>
  <c r="F1020" i="1"/>
  <c r="F1021" i="1"/>
  <c r="G1021" i="1"/>
  <c r="F1024" i="1"/>
  <c r="F1025" i="1"/>
  <c r="G1025" i="1"/>
  <c r="F1028" i="1"/>
  <c r="F1029" i="1"/>
  <c r="F1030" i="1"/>
  <c r="F1031" i="1"/>
  <c r="F1032" i="1"/>
  <c r="F1033" i="1"/>
  <c r="F1034" i="1"/>
  <c r="F1035" i="1"/>
  <c r="F1036" i="1"/>
  <c r="F1037" i="1"/>
  <c r="F1038" i="1"/>
  <c r="F1039" i="1"/>
  <c r="F1040" i="1"/>
  <c r="G1040" i="1"/>
  <c r="F1043" i="1"/>
  <c r="F1044" i="1"/>
  <c r="F1045" i="1"/>
  <c r="G1045" i="1"/>
  <c r="F1048" i="1"/>
  <c r="F1049" i="1"/>
  <c r="G1049" i="1"/>
  <c r="F1052" i="1"/>
  <c r="F1053" i="1"/>
  <c r="F1054" i="1"/>
  <c r="F1055" i="1"/>
  <c r="F1056" i="1"/>
  <c r="G1056" i="1"/>
  <c r="G1058" i="1"/>
  <c r="G1924" i="1"/>
  <c r="F1063" i="1"/>
  <c r="G1063" i="1"/>
  <c r="F1065" i="1"/>
  <c r="F1066" i="1"/>
  <c r="F1067" i="1"/>
  <c r="F1068" i="1"/>
  <c r="G1068" i="1"/>
  <c r="F1071" i="1"/>
  <c r="F1072" i="1"/>
  <c r="F1073" i="1"/>
  <c r="F1074" i="1"/>
  <c r="F1075" i="1"/>
  <c r="F1076" i="1"/>
  <c r="F1077" i="1"/>
  <c r="F1078" i="1"/>
  <c r="F1079" i="1"/>
  <c r="F1080" i="1"/>
  <c r="F1081" i="1"/>
  <c r="F1082" i="1"/>
  <c r="F1083" i="1"/>
  <c r="G1083" i="1"/>
  <c r="F1086" i="1"/>
  <c r="F1087" i="1"/>
  <c r="F1088" i="1"/>
  <c r="F1089" i="1"/>
  <c r="G1089" i="1"/>
  <c r="F1092" i="1"/>
  <c r="F1093" i="1"/>
  <c r="F1094" i="1"/>
  <c r="C1095" i="1"/>
  <c r="F1095" i="1"/>
  <c r="F1096" i="1"/>
  <c r="G1096" i="1"/>
  <c r="F1099" i="1"/>
  <c r="F1100" i="1"/>
  <c r="F1101" i="1"/>
  <c r="G1101" i="1"/>
  <c r="F1106" i="1"/>
  <c r="G1106" i="1"/>
  <c r="F1109" i="1"/>
  <c r="F1110" i="1"/>
  <c r="F1111" i="1"/>
  <c r="G1111" i="1"/>
  <c r="F1114" i="1"/>
  <c r="G1114" i="1"/>
  <c r="F1117" i="1"/>
  <c r="F1118" i="1"/>
  <c r="F1119" i="1"/>
  <c r="F1120" i="1"/>
  <c r="F1121" i="1"/>
  <c r="F1122" i="1"/>
  <c r="F1123" i="1"/>
  <c r="F1124" i="1"/>
  <c r="F1125" i="1"/>
  <c r="F1126" i="1"/>
  <c r="F1127" i="1"/>
  <c r="F1128" i="1"/>
  <c r="F1129" i="1"/>
  <c r="F1130" i="1"/>
  <c r="F1131" i="1"/>
  <c r="F1132" i="1"/>
  <c r="F1133" i="1"/>
  <c r="F1134" i="1"/>
  <c r="F1135" i="1"/>
  <c r="F1136" i="1"/>
  <c r="F1137" i="1"/>
  <c r="G1137" i="1"/>
  <c r="F1141" i="1"/>
  <c r="F1142" i="1"/>
  <c r="F1143" i="1"/>
  <c r="F1144" i="1"/>
  <c r="F1145" i="1"/>
  <c r="F1146" i="1"/>
  <c r="F1147" i="1"/>
  <c r="F1148" i="1"/>
  <c r="F1149" i="1"/>
  <c r="F1150" i="1"/>
  <c r="F1151" i="1"/>
  <c r="F1152" i="1"/>
  <c r="F1154" i="1"/>
  <c r="F1155" i="1"/>
  <c r="G1155" i="1"/>
  <c r="F1158" i="1"/>
  <c r="F1159" i="1"/>
  <c r="F1160" i="1"/>
  <c r="F1161" i="1"/>
  <c r="F1162" i="1"/>
  <c r="F1163" i="1"/>
  <c r="F1164" i="1"/>
  <c r="F1165" i="1"/>
  <c r="F1166" i="1"/>
  <c r="F1167" i="1"/>
  <c r="F1168" i="1"/>
  <c r="F1169" i="1"/>
  <c r="F1170" i="1"/>
  <c r="G1170" i="1"/>
  <c r="F1173" i="1"/>
  <c r="F1174" i="1"/>
  <c r="F1175" i="1"/>
  <c r="G1175" i="1"/>
  <c r="F1178" i="1"/>
  <c r="F1179" i="1"/>
  <c r="G1179" i="1"/>
  <c r="F1182" i="1"/>
  <c r="F1183" i="1"/>
  <c r="F1184" i="1"/>
  <c r="F1185" i="1"/>
  <c r="G1185" i="1"/>
  <c r="G1187" i="1"/>
  <c r="G1925" i="1"/>
  <c r="F1191" i="1"/>
  <c r="G1191" i="1"/>
  <c r="F1194" i="1"/>
  <c r="F1195" i="1"/>
  <c r="F1196" i="1"/>
  <c r="G1196" i="1"/>
  <c r="F1199" i="1"/>
  <c r="F1200" i="1"/>
  <c r="G1200" i="1"/>
  <c r="F1203" i="1"/>
  <c r="F1204" i="1"/>
  <c r="F1205" i="1"/>
  <c r="G1205" i="1"/>
  <c r="F1208" i="1"/>
  <c r="G1208" i="1"/>
  <c r="F1211" i="1"/>
  <c r="F1212" i="1"/>
  <c r="G1212" i="1"/>
  <c r="F1215" i="1"/>
  <c r="G1215" i="1"/>
  <c r="G1217" i="1"/>
  <c r="G1926" i="1"/>
  <c r="F1222" i="1"/>
  <c r="G1222" i="1"/>
  <c r="F1225" i="1"/>
  <c r="F1226" i="1"/>
  <c r="F1227" i="1"/>
  <c r="F1228" i="1"/>
  <c r="G1228" i="1"/>
  <c r="F1231" i="1"/>
  <c r="F1232" i="1"/>
  <c r="F1233" i="1"/>
  <c r="F1234" i="1"/>
  <c r="F1235" i="1"/>
  <c r="C1236" i="1"/>
  <c r="F1236" i="1"/>
  <c r="G1236" i="1"/>
  <c r="F1239" i="1"/>
  <c r="F1240" i="1"/>
  <c r="F1241" i="1"/>
  <c r="F1242" i="1"/>
  <c r="F1243" i="1"/>
  <c r="G1243" i="1"/>
  <c r="F1246" i="1"/>
  <c r="F1247" i="1"/>
  <c r="F1248" i="1"/>
  <c r="F1249" i="1"/>
  <c r="F1250" i="1"/>
  <c r="G1250" i="1"/>
  <c r="G1252" i="1"/>
  <c r="G1927" i="1"/>
  <c r="F1257" i="1"/>
  <c r="G1257" i="1"/>
  <c r="F1260" i="1"/>
  <c r="F1261" i="1"/>
  <c r="F1262" i="1"/>
  <c r="F1263" i="1"/>
  <c r="G1263" i="1"/>
  <c r="F1266" i="1"/>
  <c r="F1267" i="1"/>
  <c r="F1268" i="1"/>
  <c r="F1269" i="1"/>
  <c r="G1269" i="1"/>
  <c r="F1272" i="1"/>
  <c r="F1273" i="1"/>
  <c r="F1274" i="1"/>
  <c r="G1274" i="1"/>
  <c r="F1277" i="1"/>
  <c r="F1278" i="1"/>
  <c r="F1279" i="1"/>
  <c r="F1280" i="1"/>
  <c r="F1281" i="1"/>
  <c r="G1281" i="1"/>
  <c r="F1284" i="1"/>
  <c r="C1285" i="1"/>
  <c r="F1285" i="1"/>
  <c r="G1285" i="1"/>
  <c r="F1288" i="1"/>
  <c r="F1289" i="1"/>
  <c r="G1289" i="1"/>
  <c r="F1292" i="1"/>
  <c r="G1292" i="1"/>
  <c r="C1295" i="1"/>
  <c r="F1295" i="1"/>
  <c r="F1296" i="1"/>
  <c r="F1297" i="1"/>
  <c r="G1297" i="1"/>
  <c r="G1299" i="1"/>
  <c r="G1928" i="1"/>
  <c r="F1304" i="1"/>
  <c r="G1304" i="1"/>
  <c r="F1307" i="1"/>
  <c r="F1308" i="1"/>
  <c r="F1309" i="1"/>
  <c r="F1310" i="1"/>
  <c r="G1310" i="1"/>
  <c r="F1313" i="1"/>
  <c r="F1314" i="1"/>
  <c r="F1315" i="1"/>
  <c r="F1316" i="1"/>
  <c r="F1317" i="1"/>
  <c r="G1317" i="1"/>
  <c r="F1320" i="1"/>
  <c r="G1320" i="1"/>
  <c r="F1325" i="1"/>
  <c r="F1326" i="1"/>
  <c r="F1327" i="1"/>
  <c r="F1328" i="1"/>
  <c r="F1329" i="1"/>
  <c r="G1329" i="1"/>
  <c r="F1332" i="1"/>
  <c r="F1333" i="1"/>
  <c r="F1334" i="1"/>
  <c r="G1334" i="1"/>
  <c r="G1336" i="1"/>
  <c r="G1338" i="1"/>
  <c r="G1929" i="1"/>
  <c r="F1343" i="1"/>
  <c r="G1343" i="1"/>
  <c r="F1346" i="1"/>
  <c r="F1347" i="1"/>
  <c r="F1348" i="1"/>
  <c r="F1349" i="1"/>
  <c r="G1349" i="1"/>
  <c r="F1352" i="1"/>
  <c r="F1353" i="1"/>
  <c r="F1354" i="1"/>
  <c r="F1355" i="1"/>
  <c r="F1356" i="1"/>
  <c r="G1356" i="1"/>
  <c r="F1359" i="1"/>
  <c r="G1359" i="1"/>
  <c r="F1362" i="1"/>
  <c r="F1363" i="1"/>
  <c r="F1364" i="1"/>
  <c r="F1365" i="1"/>
  <c r="F1366" i="1"/>
  <c r="G1366" i="1"/>
  <c r="F1369" i="1"/>
  <c r="F1370" i="1"/>
  <c r="F1371" i="1"/>
  <c r="G1371" i="1"/>
  <c r="G1373" i="1"/>
  <c r="G1930" i="1"/>
  <c r="F1378" i="1"/>
  <c r="G1378" i="1"/>
  <c r="F1381" i="1"/>
  <c r="F1382" i="1"/>
  <c r="F1383" i="1"/>
  <c r="F1384" i="1"/>
  <c r="G1384" i="1"/>
  <c r="F1387" i="1"/>
  <c r="F1388" i="1"/>
  <c r="F1389" i="1"/>
  <c r="F1390" i="1"/>
  <c r="F1391" i="1"/>
  <c r="G1391" i="1"/>
  <c r="F1394" i="1"/>
  <c r="F1395" i="1"/>
  <c r="G1395" i="1"/>
  <c r="F1398" i="1"/>
  <c r="F1399" i="1"/>
  <c r="F1400" i="1"/>
  <c r="F1401" i="1"/>
  <c r="F1402" i="1"/>
  <c r="G1402" i="1"/>
  <c r="F1405" i="1"/>
  <c r="F1406" i="1"/>
  <c r="F1407" i="1"/>
  <c r="G1407" i="1"/>
  <c r="G1409" i="1"/>
  <c r="G1411" i="1"/>
  <c r="G1931" i="1"/>
  <c r="F1416" i="1"/>
  <c r="G1416" i="1"/>
  <c r="F1420" i="1"/>
  <c r="F1421" i="1"/>
  <c r="F1422" i="1"/>
  <c r="F1423" i="1"/>
  <c r="G1423" i="1"/>
  <c r="F1426" i="1"/>
  <c r="F1427" i="1"/>
  <c r="F1428" i="1"/>
  <c r="G1428" i="1"/>
  <c r="F1431" i="1"/>
  <c r="G1431" i="1"/>
  <c r="F1433" i="1"/>
  <c r="F1434" i="1"/>
  <c r="F1435" i="1"/>
  <c r="F1436" i="1"/>
  <c r="F1437" i="1"/>
  <c r="G1437" i="1"/>
  <c r="F1440" i="1"/>
  <c r="F1441" i="1"/>
  <c r="G1441" i="1"/>
  <c r="G1443" i="1"/>
  <c r="G1445" i="1"/>
  <c r="G1932" i="1"/>
  <c r="F1450" i="1"/>
  <c r="G1450" i="1"/>
  <c r="F1453" i="1"/>
  <c r="F1454" i="1"/>
  <c r="F1455" i="1"/>
  <c r="F1456" i="1"/>
  <c r="G1456" i="1"/>
  <c r="F1459" i="1"/>
  <c r="F1460" i="1"/>
  <c r="F1461" i="1"/>
  <c r="G1461" i="1"/>
  <c r="F1464" i="1"/>
  <c r="F1465" i="1"/>
  <c r="G1465" i="1"/>
  <c r="F1468" i="1"/>
  <c r="F1469" i="1"/>
  <c r="F1470" i="1"/>
  <c r="F1471" i="1"/>
  <c r="F1472" i="1"/>
  <c r="G1472" i="1"/>
  <c r="F1475" i="1"/>
  <c r="F1478" i="1"/>
  <c r="G1478" i="1"/>
  <c r="G1480" i="1"/>
  <c r="G1482" i="1"/>
  <c r="G1933" i="1"/>
  <c r="F1487" i="1"/>
  <c r="G1487" i="1"/>
  <c r="F1490" i="1"/>
  <c r="F1491" i="1"/>
  <c r="F1492" i="1"/>
  <c r="F1493" i="1"/>
  <c r="G1493" i="1"/>
  <c r="F1496" i="1"/>
  <c r="F1497" i="1"/>
  <c r="F1498" i="1"/>
  <c r="F1499" i="1"/>
  <c r="G1499" i="1"/>
  <c r="F1502" i="1"/>
  <c r="F1503" i="1"/>
  <c r="G1503" i="1"/>
  <c r="F1506" i="1"/>
  <c r="F1507" i="1"/>
  <c r="F1508" i="1"/>
  <c r="F1509" i="1"/>
  <c r="G1509" i="1"/>
  <c r="F1512" i="1"/>
  <c r="C1513" i="1"/>
  <c r="F1513" i="1"/>
  <c r="F1514" i="1"/>
  <c r="G1514" i="1"/>
  <c r="F1517" i="1"/>
  <c r="F1518" i="1"/>
  <c r="G1518" i="1"/>
  <c r="F1523" i="1"/>
  <c r="G1523" i="1"/>
  <c r="F1526" i="1"/>
  <c r="G1526" i="1"/>
  <c r="C1529" i="1"/>
  <c r="F1529" i="1"/>
  <c r="F1530" i="1"/>
  <c r="F1531" i="1"/>
  <c r="G1531" i="1"/>
  <c r="G1533" i="1"/>
  <c r="G1934" i="1"/>
  <c r="F1538" i="1"/>
  <c r="G1538" i="1"/>
  <c r="F1541" i="1"/>
  <c r="F1542" i="1"/>
  <c r="F1543" i="1"/>
  <c r="F1544" i="1"/>
  <c r="G1544" i="1"/>
  <c r="F1547" i="1"/>
  <c r="F1548" i="1"/>
  <c r="F1549" i="1"/>
  <c r="F1550" i="1"/>
  <c r="F1551" i="1"/>
  <c r="G1551" i="1"/>
  <c r="F1554" i="1"/>
  <c r="F1555" i="1"/>
  <c r="G1555" i="1"/>
  <c r="F1558" i="1"/>
  <c r="F1559" i="1"/>
  <c r="F1560" i="1"/>
  <c r="F1561" i="1"/>
  <c r="G1561" i="1"/>
  <c r="F1564" i="1"/>
  <c r="C1565" i="1"/>
  <c r="F1565" i="1"/>
  <c r="F1566" i="1"/>
  <c r="G1566" i="1"/>
  <c r="F1568" i="1"/>
  <c r="F1569" i="1"/>
  <c r="G1569" i="1"/>
  <c r="F1572" i="1"/>
  <c r="G1572" i="1"/>
  <c r="F1575" i="1"/>
  <c r="G1575" i="1"/>
  <c r="C1578" i="1"/>
  <c r="F1578" i="1"/>
  <c r="F1579" i="1"/>
  <c r="F1580" i="1"/>
  <c r="G1580" i="1"/>
  <c r="G1582" i="1"/>
  <c r="G1935" i="1"/>
  <c r="F1587" i="1"/>
  <c r="G1587" i="1"/>
  <c r="F1590" i="1"/>
  <c r="F1591" i="1"/>
  <c r="F1592" i="1"/>
  <c r="F1593" i="1"/>
  <c r="G1593" i="1"/>
  <c r="F1596" i="1"/>
  <c r="F1597" i="1"/>
  <c r="F1598" i="1"/>
  <c r="F1599" i="1"/>
  <c r="F1600" i="1"/>
  <c r="F1601" i="1"/>
  <c r="G1601" i="1"/>
  <c r="F1604" i="1"/>
  <c r="F1605" i="1"/>
  <c r="G1605" i="1"/>
  <c r="F1608" i="1"/>
  <c r="F1609" i="1"/>
  <c r="F1610" i="1"/>
  <c r="F1611" i="1"/>
  <c r="G1611" i="1"/>
  <c r="F1614" i="1"/>
  <c r="C1615" i="1"/>
  <c r="F1615" i="1"/>
  <c r="F1616" i="1"/>
  <c r="G1616" i="1"/>
  <c r="F1619" i="1"/>
  <c r="F1620" i="1"/>
  <c r="G1620" i="1"/>
  <c r="F1623" i="1"/>
  <c r="G1623" i="1"/>
  <c r="F1626" i="1"/>
  <c r="G1626" i="1"/>
  <c r="C1629" i="1"/>
  <c r="F1629" i="1"/>
  <c r="F1630" i="1"/>
  <c r="F1631" i="1"/>
  <c r="G1631" i="1"/>
  <c r="G1633" i="1"/>
  <c r="G1936" i="1"/>
  <c r="F1638" i="1"/>
  <c r="G1638" i="1"/>
  <c r="F1641" i="1"/>
  <c r="F1642" i="1"/>
  <c r="F1643" i="1"/>
  <c r="F1644" i="1"/>
  <c r="G1644" i="1"/>
  <c r="F1647" i="1"/>
  <c r="F1648" i="1"/>
  <c r="F1649" i="1"/>
  <c r="F1650" i="1"/>
  <c r="F1651" i="1"/>
  <c r="F1652" i="1"/>
  <c r="F1653" i="1"/>
  <c r="F1654" i="1"/>
  <c r="F1655" i="1"/>
  <c r="G1655" i="1"/>
  <c r="F1658" i="1"/>
  <c r="F1659" i="1"/>
  <c r="G1659" i="1"/>
  <c r="F1662" i="1"/>
  <c r="F1663" i="1"/>
  <c r="F1664" i="1"/>
  <c r="C1665" i="1"/>
  <c r="F1665" i="1"/>
  <c r="F1666" i="1"/>
  <c r="G1666" i="1"/>
  <c r="F1669" i="1"/>
  <c r="C1670" i="1"/>
  <c r="F1670" i="1"/>
  <c r="F1671" i="1"/>
  <c r="G1671" i="1"/>
  <c r="F1674" i="1"/>
  <c r="G1674" i="1"/>
  <c r="F1677" i="1"/>
  <c r="G1677" i="1"/>
  <c r="F1680" i="1"/>
  <c r="G1680" i="1"/>
  <c r="C1683" i="1"/>
  <c r="F1683" i="1"/>
  <c r="F1684" i="1"/>
  <c r="F1685" i="1"/>
  <c r="G1685" i="1"/>
  <c r="G1687" i="1"/>
  <c r="G1937" i="1"/>
  <c r="F1692" i="1"/>
  <c r="F1693" i="1"/>
  <c r="F1694" i="1"/>
  <c r="F1695" i="1"/>
  <c r="F1696" i="1"/>
  <c r="F1697" i="1"/>
  <c r="G1697" i="1"/>
  <c r="F1700" i="1"/>
  <c r="F1701" i="1"/>
  <c r="F1702" i="1"/>
  <c r="F1703" i="1"/>
  <c r="F1704" i="1"/>
  <c r="F1705" i="1"/>
  <c r="F1706" i="1"/>
  <c r="F1707" i="1"/>
  <c r="F1708" i="1"/>
  <c r="F1709" i="1"/>
  <c r="G1709" i="1"/>
  <c r="F1712" i="1"/>
  <c r="F1713" i="1"/>
  <c r="F1714" i="1"/>
  <c r="F1715" i="1"/>
  <c r="G1715" i="1"/>
  <c r="F1718" i="1"/>
  <c r="G1718" i="1"/>
  <c r="G1720" i="1"/>
  <c r="G1938" i="1"/>
  <c r="F1725" i="1"/>
  <c r="G1725" i="1"/>
  <c r="F1732" i="1"/>
  <c r="F1733" i="1"/>
  <c r="F1734" i="1"/>
  <c r="G1734" i="1"/>
  <c r="F1737" i="1"/>
  <c r="F1738" i="1"/>
  <c r="F1739" i="1"/>
  <c r="F1740" i="1"/>
  <c r="F1741" i="1"/>
  <c r="F1742" i="1"/>
  <c r="G1742" i="1"/>
  <c r="F1745" i="1"/>
  <c r="F1746" i="1"/>
  <c r="F1747" i="1"/>
  <c r="F1748" i="1"/>
  <c r="F1749" i="1"/>
  <c r="F1750" i="1"/>
  <c r="F1751" i="1"/>
  <c r="F1752" i="1"/>
  <c r="F1753" i="1"/>
  <c r="F1754" i="1"/>
  <c r="F1755" i="1"/>
  <c r="F1756" i="1"/>
  <c r="F1757" i="1"/>
  <c r="F1758" i="1"/>
  <c r="F1759" i="1"/>
  <c r="F1760" i="1"/>
  <c r="F1761" i="1"/>
  <c r="G1761"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G1835" i="1"/>
  <c r="F1839" i="1"/>
  <c r="F1840" i="1"/>
  <c r="F1841" i="1"/>
  <c r="F1842" i="1"/>
  <c r="F1843" i="1"/>
  <c r="G1843" i="1"/>
  <c r="F1846" i="1"/>
  <c r="F1847" i="1"/>
  <c r="F1848" i="1"/>
  <c r="F1849" i="1"/>
  <c r="F1850" i="1"/>
  <c r="G1850" i="1"/>
  <c r="F1853" i="1"/>
  <c r="F1854" i="1"/>
  <c r="F1855" i="1"/>
  <c r="F1856" i="1"/>
  <c r="F1857" i="1"/>
  <c r="F1858" i="1"/>
  <c r="F1859" i="1"/>
  <c r="G1859" i="1"/>
  <c r="F1862" i="1"/>
  <c r="F1863" i="1"/>
  <c r="G1863" i="1"/>
  <c r="F1866" i="1"/>
  <c r="F1867" i="1"/>
  <c r="F1868" i="1"/>
  <c r="F1869" i="1"/>
  <c r="F1870" i="1"/>
  <c r="F1871" i="1"/>
  <c r="F1872" i="1"/>
  <c r="F1873" i="1"/>
  <c r="G1873" i="1"/>
  <c r="F1876" i="1"/>
  <c r="G1876" i="1"/>
  <c r="F1879" i="1"/>
  <c r="G1879" i="1"/>
  <c r="F1882" i="1"/>
  <c r="F1883" i="1"/>
  <c r="F1884" i="1"/>
  <c r="G1884" i="1"/>
  <c r="F1887" i="1"/>
  <c r="G1887" i="1"/>
  <c r="G1889" i="1"/>
  <c r="G1939" i="1"/>
  <c r="G1941" i="1"/>
  <c r="F1944" i="1"/>
  <c r="G1944" i="1"/>
  <c r="G1946" i="1"/>
  <c r="G1948" i="1"/>
  <c r="G1959" i="1"/>
  <c r="G1960" i="1"/>
  <c r="G1961" i="1"/>
  <c r="G1962" i="1"/>
  <c r="G1963" i="1"/>
  <c r="G1964" i="1"/>
  <c r="G1965" i="1"/>
  <c r="G1966" i="1"/>
  <c r="G1969" i="1"/>
  <c r="G1971" i="1"/>
  <c r="G2075" i="1"/>
  <c r="G2092" i="1"/>
  <c r="A2046" i="1"/>
  <c r="A2047" i="1"/>
  <c r="A2048" i="1"/>
  <c r="G1955" i="1"/>
</calcChain>
</file>

<file path=xl/sharedStrings.xml><?xml version="1.0" encoding="utf-8"?>
<sst xmlns="http://schemas.openxmlformats.org/spreadsheetml/2006/main" count="4636" uniqueCount="973">
  <si>
    <t>MINISTERIO  DE OBRAS PUBLICAS Y COMUNICACIONES</t>
  </si>
  <si>
    <t>MOPC, SANTO DOMINGO, REP. DOM.</t>
  </si>
  <si>
    <t>PRESUPUESTOS DE EDIFICACIONES.</t>
  </si>
  <si>
    <t xml:space="preserve">PRESUP:    No. 09-19    PARA   LA   CONSTRUCCIÓN   DEL   MERCADO   MUNICIPAL    DE   BARAHONA    UBICADO </t>
  </si>
  <si>
    <t xml:space="preserve">                                          EN   LA   PROVINCIA  DE   BARAHONA , REPUBLICA   DOMINICANA .-</t>
  </si>
  <si>
    <t>No.</t>
  </si>
  <si>
    <t>PARTIDAS</t>
  </si>
  <si>
    <t>CANT.</t>
  </si>
  <si>
    <t>UD</t>
  </si>
  <si>
    <t>P.U.</t>
  </si>
  <si>
    <t>VALOR</t>
  </si>
  <si>
    <t>SUB-TOTAL</t>
  </si>
  <si>
    <t>I.-</t>
  </si>
  <si>
    <t>PRELIMINAR GENERAL</t>
  </si>
  <si>
    <t>1.-</t>
  </si>
  <si>
    <t xml:space="preserve">PRELIMINAR </t>
  </si>
  <si>
    <t>a.-</t>
  </si>
  <si>
    <t>Caseta de Materiales (3.50 x 3.70)</t>
  </si>
  <si>
    <t>ud</t>
  </si>
  <si>
    <t>b.-</t>
  </si>
  <si>
    <t>Suministro y colocación de verja provisional de madera y zinc</t>
  </si>
  <si>
    <t>ml</t>
  </si>
  <si>
    <t>c.-</t>
  </si>
  <si>
    <t>Letrero en obra (16 ʹ x 10 ʹ)</t>
  </si>
  <si>
    <t>d.-</t>
  </si>
  <si>
    <t xml:space="preserve">Limpieza inicial del solar </t>
  </si>
  <si>
    <t>m2</t>
  </si>
  <si>
    <t>e.-</t>
  </si>
  <si>
    <t>Corte de capa vegetal</t>
  </si>
  <si>
    <t>m3</t>
  </si>
  <si>
    <t>f.-</t>
  </si>
  <si>
    <t>Bote de corte de capa vegetal y de limpieza inicial del solar</t>
  </si>
  <si>
    <t>g.-</t>
  </si>
  <si>
    <t>Fumigación</t>
  </si>
  <si>
    <t>SUB-TOTAL  PRELIMINAR</t>
  </si>
  <si>
    <t>RD$</t>
  </si>
  <si>
    <t>2.-</t>
  </si>
  <si>
    <t>DEMOLICIONES</t>
  </si>
  <si>
    <t>EXPLANADA PRINCIPAL (35.00 x 50.00)mts.</t>
  </si>
  <si>
    <t>2.1.-</t>
  </si>
  <si>
    <t>GASEBOS CENTRAL (10.00x12.00)mts.</t>
  </si>
  <si>
    <t>Demolición de techo</t>
  </si>
  <si>
    <t>Demolición de columnas SNP Ø de 0.30m y H=2.70m  (8 Uds)</t>
  </si>
  <si>
    <t>Demolición de vigas perimetrales de (0.30mx0.30m) L=44.00ml)</t>
  </si>
  <si>
    <t>Demolición de vigas intermedias de (0.30mx0.30m) L=11.20ml (2 Uds)</t>
  </si>
  <si>
    <t>Demolición de piso pulido (e= 0.10m)</t>
  </si>
  <si>
    <t>Demolición de columnas BNP ( Ø de 0.30m y H=1.60m )</t>
  </si>
  <si>
    <t>Bote de material prov. de las demoliciones  y remociones</t>
  </si>
  <si>
    <t/>
  </si>
  <si>
    <t>2.2.-</t>
  </si>
  <si>
    <t>GASEBOS LATERALES  4 UNIDADES (6.20x8.00)m  C/U</t>
  </si>
  <si>
    <t>Demolición de techos con ( e=0.12m) (4 Uds)</t>
  </si>
  <si>
    <t>Demolición de columnas Ø de 0.30m Y H=2.70m  (16 Uds)</t>
  </si>
  <si>
    <t>Demolición de vigas (0.30mx0.30m x L=14.20.00ml) (4 Uds)</t>
  </si>
  <si>
    <t>Demolición de piso pulido (8.00x6.20)m  (4 Uds)</t>
  </si>
  <si>
    <t>2.3.-</t>
  </si>
  <si>
    <t>Piso de explanada (35.00x50.00)m,  h=0.90)m</t>
  </si>
  <si>
    <t xml:space="preserve">Demolición de piso pulido (35.00x50.00)m  </t>
  </si>
  <si>
    <t>Demolición de muros (170.00ml x h=1.30ml) incl. BNP</t>
  </si>
  <si>
    <t>Remoción de material de relleno de piso bajo explanada (1,724.59m2) h=1.30m</t>
  </si>
  <si>
    <t>2.4.-</t>
  </si>
  <si>
    <t>PABELLON FRONTAL (47.20x14.20)mts.</t>
  </si>
  <si>
    <t xml:space="preserve">Demolición de vigas </t>
  </si>
  <si>
    <t>Demolición de columnas SNP Ø de 0.30m y H=2.80m  (22 Uds)</t>
  </si>
  <si>
    <t>Demolición de columnas BNP Ø de 0.30m Y H=1.60m  (22 Uds)</t>
  </si>
  <si>
    <t>Demolición de muros SNP</t>
  </si>
  <si>
    <t>Demolición de muros BNP</t>
  </si>
  <si>
    <t>Demolición de mesetas en cubículos (34.92x0.60)m</t>
  </si>
  <si>
    <t>h.-</t>
  </si>
  <si>
    <t>Demolición de piso pulido (670.94m2 x 0.10m)</t>
  </si>
  <si>
    <t>i.-</t>
  </si>
  <si>
    <t>2.5.-</t>
  </si>
  <si>
    <t>PABELLON  CENTRAL PRINCIPAL CON LOSA NERVADA TIPO DOBLE T (32.00 x 22.54)mts.</t>
  </si>
  <si>
    <t>Remoción de fino de techo a dos aguas</t>
  </si>
  <si>
    <t>Remoción de protectores de hierro debajo de vigas</t>
  </si>
  <si>
    <t>Demolición de kioscos individuales</t>
  </si>
  <si>
    <t>e.1.-</t>
  </si>
  <si>
    <t>Demolición de muros sobre mesetas</t>
  </si>
  <si>
    <t>e.2.-</t>
  </si>
  <si>
    <t>Demolición de bordillos sobre mesetas</t>
  </si>
  <si>
    <t>e.3.-</t>
  </si>
  <si>
    <t>Demolición de losas de mesetas H.A.</t>
  </si>
  <si>
    <t>e.4.-</t>
  </si>
  <si>
    <t>Demolición de muros bajo mesetas</t>
  </si>
  <si>
    <t>e.5.-</t>
  </si>
  <si>
    <t>Demolición de bordillos sobre losas de pisos bajo meseta</t>
  </si>
  <si>
    <t>e.6.-</t>
  </si>
  <si>
    <t>Demolición de losa sobre piso</t>
  </si>
  <si>
    <t>Demolición de pisos pulido</t>
  </si>
  <si>
    <t>2.6.-</t>
  </si>
  <si>
    <t>PABELLON  POSTERIOR IZQUIERDO</t>
  </si>
  <si>
    <t>Demolición de losa de techo</t>
  </si>
  <si>
    <t>Demolición de muros</t>
  </si>
  <si>
    <t>Demolición de vigas</t>
  </si>
  <si>
    <t>Demolición de piso pulido</t>
  </si>
  <si>
    <t>Remociones de relleno en altura para nivel de piso</t>
  </si>
  <si>
    <t>2.8.-</t>
  </si>
  <si>
    <t xml:space="preserve">PABELLON  POSTERIOR DERECHO </t>
  </si>
  <si>
    <t>Demolición de techo inclinado</t>
  </si>
  <si>
    <t>Demolición de columnas Ø de 0.30m Y H=2.70m  (6 Uds)</t>
  </si>
  <si>
    <t>Demolición de techo plano (Pasillo)</t>
  </si>
  <si>
    <t>Demolición de vigas (0.20mx0.30mx L=151.94ml)</t>
  </si>
  <si>
    <t>Remoción de relleno hasta el nivel de piso H=0.60m</t>
  </si>
  <si>
    <t>Demolición de meseta de granito en cubículos (3.25mx0.60m) 16 uds</t>
  </si>
  <si>
    <t>2.9.-</t>
  </si>
  <si>
    <t>PABELLON  POSTERIOR INDEPENDIENTE</t>
  </si>
  <si>
    <t>Demolición de vigas (0.20mx0.30mx L=164.00ml)</t>
  </si>
  <si>
    <t xml:space="preserve">Demolición de piso pulido </t>
  </si>
  <si>
    <t>Demolición de acera perimetral</t>
  </si>
  <si>
    <t>Demolición de rampa</t>
  </si>
  <si>
    <t>Remoción de relleno en altura de nivel de piso H=0.95m</t>
  </si>
  <si>
    <t xml:space="preserve">Relleno compactado en cisterna existente (8.10mx8.10mx1.50m) </t>
  </si>
  <si>
    <t>j.-</t>
  </si>
  <si>
    <t>Relleno compactado en sépticos existentes (2.50mx2.70mx1.70m) 6 uds.</t>
  </si>
  <si>
    <t>SUB-TOTAL DEMOLICIONES</t>
  </si>
  <si>
    <t>SUB-TOTAL  PRELIMINAR GENERAL</t>
  </si>
  <si>
    <t>II.-</t>
  </si>
  <si>
    <t>BLOQUE 1 (ALMACEN 58 PUESTOS)</t>
  </si>
  <si>
    <t>PRELIMINAR</t>
  </si>
  <si>
    <t xml:space="preserve">Replanteo </t>
  </si>
  <si>
    <t>MOVIMIENTO DE TIERRA</t>
  </si>
  <si>
    <t>Excavación</t>
  </si>
  <si>
    <t xml:space="preserve">Bote de material </t>
  </si>
  <si>
    <t xml:space="preserve">Relleno reposición </t>
  </si>
  <si>
    <t>Relleno compactado e= 0.30 mts</t>
  </si>
  <si>
    <t>3.-</t>
  </si>
  <si>
    <t>HORMIGON ARMADO</t>
  </si>
  <si>
    <t>Zapatas en muros de 0.20mts. (0.60x0.30)m</t>
  </si>
  <si>
    <t>Zapata de pedestal Z1 (2.50 x 2.50 x 0.50)m</t>
  </si>
  <si>
    <t>Columna CP1 (0.80 x 0.80)m</t>
  </si>
  <si>
    <t>Viga de amarre BNP (0.20 x 0.20)m</t>
  </si>
  <si>
    <t>Recubrimiento en Cp. ,con hormigón y malla electrosoldada (D 2.5 x 2.5-1.00 x 1.00)</t>
  </si>
  <si>
    <t>Dinteles D1 (0.20 x 0.30)m</t>
  </si>
  <si>
    <t>4.-</t>
  </si>
  <si>
    <t xml:space="preserve">MUROS </t>
  </si>
  <si>
    <t>Suministro y colocación de muros de bloques de 0.20m  B.N.P. Ø 3/8" @ 0.20m</t>
  </si>
  <si>
    <t>Suministro y colocación de muros de bloques de 0.20m  S.N.P. Ø 3/8" @ 0.20m</t>
  </si>
  <si>
    <t>5.-</t>
  </si>
  <si>
    <t>TERMINACIÓN DE SUPERFICIES</t>
  </si>
  <si>
    <t>Suministro y colocación de pañete interior en muros de baños</t>
  </si>
  <si>
    <t>Suministro y colocación de pañete exterior en muros de baños</t>
  </si>
  <si>
    <t>Suministro y colocación de pañete exterior en muros del cuerpo principal</t>
  </si>
  <si>
    <t xml:space="preserve">Suministro y colocación de pañete en superficie de hormigón </t>
  </si>
  <si>
    <t>Suministro y colocación de fraguache</t>
  </si>
  <si>
    <t xml:space="preserve">Suministro y colocación de cantos </t>
  </si>
  <si>
    <t>6.-</t>
  </si>
  <si>
    <t>TERMINACIÓN DE PISOS</t>
  </si>
  <si>
    <t>Suministro y colocación de piso de hormigón pulido con doble malla electrosoldadas de D2.5xD2.5x100x100 (e=0.10mts)</t>
  </si>
  <si>
    <t>7.-</t>
  </si>
  <si>
    <t>REVESTIMIENTOS</t>
  </si>
  <si>
    <t>a-</t>
  </si>
  <si>
    <t>Suministro y colocación de revestimiento de cerámica española  (0.20x0.20 mts.) en baño (H=1.80mts)</t>
  </si>
  <si>
    <t>8.-</t>
  </si>
  <si>
    <t>PORTAJE</t>
  </si>
  <si>
    <t>Suministro e instalación de puerta de vidrio comercial  con perfilaría en negro satinado (0.90 x 2.20) P1</t>
  </si>
  <si>
    <t xml:space="preserve">Suministro e instalación de puerta Puerta flotante de acero inox. y vidrio transparente templado (1.00 x 2.20) P2 </t>
  </si>
  <si>
    <t>Suministro e instalación de puerta de polimetal (0.70x2.20)m color negro satinada con  llavín estándar. P7</t>
  </si>
  <si>
    <t>Suministro e instalación de ventanas de vidrio proyectadas(0.90x0.50)</t>
  </si>
  <si>
    <t>9.-</t>
  </si>
  <si>
    <t>PLAFON</t>
  </si>
  <si>
    <t xml:space="preserve">Suministro y colocación de plafón PVC </t>
  </si>
  <si>
    <t>10.-</t>
  </si>
  <si>
    <t>INSTALACION SANITARIA</t>
  </si>
  <si>
    <t>Suministro de Inodoros de tanque</t>
  </si>
  <si>
    <t>Suministro de Lavamanos  empotrados</t>
  </si>
  <si>
    <t>Suministro de Orinales simplex con válvula Fluxómetro</t>
  </si>
  <si>
    <t>Suministro y colocación de Desagüe de piso Ø 2"</t>
  </si>
  <si>
    <t>Suministro y colocación de Ventilación Ø 3"</t>
  </si>
  <si>
    <t>Suministro y colocación de tapón de registro Ø 3"</t>
  </si>
  <si>
    <t>Suministro y colocación de tapón de registro Ø 4"</t>
  </si>
  <si>
    <t>Suministro de dispensador de papel higiénico</t>
  </si>
  <si>
    <t xml:space="preserve">ud </t>
  </si>
  <si>
    <t xml:space="preserve"> Caja de inspección (0.80x0.80x0.75) mts</t>
  </si>
  <si>
    <t>Suministro y colocación de Tubería de arrastre de Ø 4" SDR-41</t>
  </si>
  <si>
    <t>k.-</t>
  </si>
  <si>
    <t>Suministro y colocación de Tubería de arrastre de Ø 6" SDR-41</t>
  </si>
  <si>
    <t>l.-</t>
  </si>
  <si>
    <t>Suministro y colocación de Tubería de arrastre de Ø 8" SDR-42</t>
  </si>
  <si>
    <t>m.-</t>
  </si>
  <si>
    <t>Suministro y colocación de Tubería de agua potable de PVC  1 1/2"</t>
  </si>
  <si>
    <t>n.-</t>
  </si>
  <si>
    <t>Suministro y colocación de Tubería de agua potable de PVC  1/2"</t>
  </si>
  <si>
    <t>ñ.-</t>
  </si>
  <si>
    <t>Suministro y colocación de Válvula de paso de  (1 1/2")</t>
  </si>
  <si>
    <t>o.-</t>
  </si>
  <si>
    <t>Suministro y colocación de Tubería de arrastre de Ø 3" SDR-41 para drenaje pluvial</t>
  </si>
  <si>
    <t>p.-</t>
  </si>
  <si>
    <t>Suministro y colocación de Tubería de arrastre de Ø 6" SDR-41 para drenaje pluvial</t>
  </si>
  <si>
    <t>q.-</t>
  </si>
  <si>
    <t>Suministro y colocación de Bajante Pluvial Ø3''</t>
  </si>
  <si>
    <t>r.-</t>
  </si>
  <si>
    <t>Suministro y colocación de Tope de marmolite en Baños</t>
  </si>
  <si>
    <t>p2</t>
  </si>
  <si>
    <t>s.-</t>
  </si>
  <si>
    <t>Tubería y piezas por aparatos</t>
  </si>
  <si>
    <t>pa</t>
  </si>
  <si>
    <t>t.-</t>
  </si>
  <si>
    <t>Mano de obra plomero</t>
  </si>
  <si>
    <t>11.-</t>
  </si>
  <si>
    <t>RAMPAS Y ESCALONES DE ACCESO</t>
  </si>
  <si>
    <t>Rampas de acceso</t>
  </si>
  <si>
    <t>a.1.-</t>
  </si>
  <si>
    <t xml:space="preserve">Excavación </t>
  </si>
  <si>
    <t>a.2.-</t>
  </si>
  <si>
    <t>Relleno de reposición</t>
  </si>
  <si>
    <t>a.3.-</t>
  </si>
  <si>
    <t>Bote de material</t>
  </si>
  <si>
    <t>a.4.-</t>
  </si>
  <si>
    <t>Relleno compactado</t>
  </si>
  <si>
    <t>a.5.-</t>
  </si>
  <si>
    <t>Zapata de muro de 0.20m (0.60 x 0.30)m</t>
  </si>
  <si>
    <t>a.6.-</t>
  </si>
  <si>
    <t>Zapata de muro de 0.15m (0.45 x 0.25)m</t>
  </si>
  <si>
    <t>a.7.-</t>
  </si>
  <si>
    <t>a.8.-</t>
  </si>
  <si>
    <t>Viga de amarre BNP (0.15 x 0.20)m</t>
  </si>
  <si>
    <t>a.9.-</t>
  </si>
  <si>
    <t>a.10.-</t>
  </si>
  <si>
    <t>Suministro y colocación de muros de bloques de 0.15m  B.N.P. Ø 3/8" @ 0.80m</t>
  </si>
  <si>
    <t>a.11.-</t>
  </si>
  <si>
    <t>Suministro y colocación de piso de hormigón frotado con malla electrosoldadas de D2.5xD2.5x100x100</t>
  </si>
  <si>
    <t>a.12.-</t>
  </si>
  <si>
    <t xml:space="preserve">Suministro y colocación de pañete exterior en muros </t>
  </si>
  <si>
    <t>a.13.-</t>
  </si>
  <si>
    <t xml:space="preserve">Suministro y aplicación de Pintura de base </t>
  </si>
  <si>
    <t>a.14.-</t>
  </si>
  <si>
    <t xml:space="preserve">Suministro y aplicación de Pintura acrílica </t>
  </si>
  <si>
    <t>a.15.-</t>
  </si>
  <si>
    <t xml:space="preserve">Suministro y colocación de baranda de hierro 1/2"x2" color negro satinado y pasamanos de madera nogal americano color negro  </t>
  </si>
  <si>
    <t xml:space="preserve">Escalones de acceso </t>
  </si>
  <si>
    <t>b.1.-</t>
  </si>
  <si>
    <t>b.2.-</t>
  </si>
  <si>
    <t>b.3.-</t>
  </si>
  <si>
    <t>b.4.-</t>
  </si>
  <si>
    <t>b.5.-</t>
  </si>
  <si>
    <t>b.6.-</t>
  </si>
  <si>
    <t>b.7.-</t>
  </si>
  <si>
    <t>Suministro y colocación de muros de bloques de 0.15m  B.N.P. Ø 3/8" @ 0.60m</t>
  </si>
  <si>
    <t>b.8.-</t>
  </si>
  <si>
    <t>b.9.-</t>
  </si>
  <si>
    <t>b.10.-</t>
  </si>
  <si>
    <t>b.11.-</t>
  </si>
  <si>
    <t>b.12.-</t>
  </si>
  <si>
    <t>12.-</t>
  </si>
  <si>
    <t>ESTRUCTURA METALICA</t>
  </si>
  <si>
    <t>Columna C1 W14x68 [ 4.81 ] m.</t>
  </si>
  <si>
    <t>Viga V1 W12x22 [ 2.13 ] m.</t>
  </si>
  <si>
    <t>Viga V1 W12x22 [ 4.84 ] m.</t>
  </si>
  <si>
    <t>Viga V2 W12x22 [ 3.35 ] m.</t>
  </si>
  <si>
    <t>Viga V2 W12x22 [ 4.35 ] m.</t>
  </si>
  <si>
    <t>Viga V2 W12x22 [ 6.95 ] m.</t>
  </si>
  <si>
    <t>Tirante en Barra HN 3/4" x 20' [ &lt;8.00 ]m</t>
  </si>
  <si>
    <t>Correas Z1 Perfil Z8'' x 20' HN [ 52.30 ] m.</t>
  </si>
  <si>
    <t>Tilla en Barra HN 1/2" x 20' [ 1.00 ]m</t>
  </si>
  <si>
    <t>Cubierta en Plancha de Aluzan 36'' Cal 26 [ 52.30 ]m</t>
  </si>
  <si>
    <t>Izaje e Instalacion de Techumbre</t>
  </si>
  <si>
    <t>Sem</t>
  </si>
  <si>
    <t>13.-</t>
  </si>
  <si>
    <t>PINTURA (dos manos)</t>
  </si>
  <si>
    <t>Suministro y aplicación pintura base</t>
  </si>
  <si>
    <t xml:space="preserve">Suministro y aplicación pintura acrílica </t>
  </si>
  <si>
    <t>14.-</t>
  </si>
  <si>
    <t>VARIOS GENERALES</t>
  </si>
  <si>
    <t>a.</t>
  </si>
  <si>
    <t>Suministro y colocación de divisiónes (1.65x2.00) con frente de 1.25m, de acero inoxidable en baños para discapacitados, incl. Puertas de (0.90x1.40).</t>
  </si>
  <si>
    <t>Suministro y colocación con frente de 0.70 m, de acero inoxidable en baños, incl. Puertas de (0.70x1.40).</t>
  </si>
  <si>
    <t>15.-</t>
  </si>
  <si>
    <t>RUTA DE EVACUACION</t>
  </si>
  <si>
    <t>Suministro y colocación de extintor ABC de 20 lbs.</t>
  </si>
  <si>
    <t>Suministro y colocación de señal de extintor</t>
  </si>
  <si>
    <t>Suministro y colocación de Señal de ruta de evacuación (Flechas)</t>
  </si>
  <si>
    <t>Suministro y colocación de señal de punto de reunión</t>
  </si>
  <si>
    <t>Señal de Salida</t>
  </si>
  <si>
    <t>SUB-TOTAL BLOQUE 1</t>
  </si>
  <si>
    <t>III.-</t>
  </si>
  <si>
    <t>BLOQUE 2 (ALMACEN 42 PUESTOS)</t>
  </si>
  <si>
    <t>Zapata de Muro de 0.20m</t>
  </si>
  <si>
    <t xml:space="preserve">Zapata de Muro de 0.15m </t>
  </si>
  <si>
    <t>Zapata de columnas Z1 (2.50 x 2.50 x 0.50)m</t>
  </si>
  <si>
    <t>columnas Pedestal (0.80 x 0.80 x 0.85)m</t>
  </si>
  <si>
    <t>Viga de Amarre (0.10 x 0.15)m</t>
  </si>
  <si>
    <t>Recubrimiento en Cp ,con hormigon y malla electrosoldada (D 2.5 x 2.5-1.00 x 1.00)</t>
  </si>
  <si>
    <t xml:space="preserve">Rampa de escalera (e=0.15) </t>
  </si>
  <si>
    <t>Suministro y colocación de muros de bloques de 0.20m  Ø3/8" @ 0.20m B.N.P</t>
  </si>
  <si>
    <t xml:space="preserve">Suministro y colocación de muros de 0.15m con acero de 3/8 @ 0.60 m, B.N.P. </t>
  </si>
  <si>
    <t>Suministro y colocación de muros de 0.15m con acero de 3/8 @ 0.80 m, S.N.P. en baños</t>
  </si>
  <si>
    <t>Suministro y colocación de pañete en muro interiores</t>
  </si>
  <si>
    <t>Suministro y colocación de pañete en muro exteriores</t>
  </si>
  <si>
    <t>Suministro y colocación de pañete en superficies de hormigón</t>
  </si>
  <si>
    <t>Suministro y colocación de fraguache en superficies de hormigón</t>
  </si>
  <si>
    <t>Suministro y colocación de Cantos</t>
  </si>
  <si>
    <t xml:space="preserve">Junta de construccion  en piso de hormigon </t>
  </si>
  <si>
    <t xml:space="preserve">Junta de contraccion en piso de hormigon </t>
  </si>
  <si>
    <t xml:space="preserve">Suministro y colocación de revestimiento de cerámica de  (0.20x0.30 ) en baños </t>
  </si>
  <si>
    <t xml:space="preserve"> m2 </t>
  </si>
  <si>
    <t>Suministro e instalación de puerta de polimetal lisa (0.90x2.10)m color blanca P1</t>
  </si>
  <si>
    <t>Suministro e instalación de Ventana de vidrio y aluminio (0.90x0.50) 4 uds proyectadas</t>
  </si>
  <si>
    <t>Suministro de Orinales con válvula Fluxómetro</t>
  </si>
  <si>
    <t>Suministro y colocación de Desagüe de piso Ø2"</t>
  </si>
  <si>
    <t>Suministro y colocación de Ventilación Ø3"</t>
  </si>
  <si>
    <t>Suministro y colocación de tapon de registro Ø 3"</t>
  </si>
  <si>
    <t>Suministro y colocación de tapon de registro Ø 4"</t>
  </si>
  <si>
    <t xml:space="preserve"> Caja de inspección (0.80 x 0.80x0.75) mts</t>
  </si>
  <si>
    <t>Suministro y colocacion de Valvula de paso de  (1 1/2")</t>
  </si>
  <si>
    <t>Suministro y colocacion de Valvula de paso de  (1/2")</t>
  </si>
  <si>
    <t>Suministro y colocación de Tope de marmolite</t>
  </si>
  <si>
    <t>u.-</t>
  </si>
  <si>
    <t xml:space="preserve">Suministro y colocación de Escalones en exterior  </t>
  </si>
  <si>
    <t xml:space="preserve">Baranda de hierro en acceso peatonal de (h = 0.90 mt) en escalones </t>
  </si>
  <si>
    <t>Viga V2 W12x22 [ 1.24 ] m.</t>
  </si>
  <si>
    <t>Viga V2 W12x22 [ 2.01 ] m.</t>
  </si>
  <si>
    <t>Viga V2 W12x22 [ 6.75 ] m.</t>
  </si>
  <si>
    <t>Correas Z1 Perfil Z8'' x 20' HN [ 39.40 ] m.</t>
  </si>
  <si>
    <t>Cubierta en Plancha de Aluzinc 36'' Cal 26 [ 39.40 ]m</t>
  </si>
  <si>
    <t>Suministro y aplicación pintura acrílica en muros interiores</t>
  </si>
  <si>
    <t>Suministro y aplicación pintura acrílica en muros exteriores</t>
  </si>
  <si>
    <t>SUB-TOTAL  BLOQUE 2</t>
  </si>
  <si>
    <t>IV.-</t>
  </si>
  <si>
    <t>BLOQUE 3 (ALMACEN 42 PUESTOS)</t>
  </si>
  <si>
    <t xml:space="preserve">Zapata de Muro de 0.20m </t>
  </si>
  <si>
    <t>Viga de Amarre en escalera (0.10 x 0.15)m</t>
  </si>
  <si>
    <t>Recubrimiento en Cp ,con hormigon y malla electrosoldada (D 2.3 x 2.3-1.50 x 1.50)</t>
  </si>
  <si>
    <t>Rampa de escalera (e=0.15)</t>
  </si>
  <si>
    <t>Suministro e instalación de Ventana de vidrio y aluminio (0.90x0.50)m proyectadas</t>
  </si>
  <si>
    <t>Suministro y colocación de Tubería de agua potable de PVC  3/4"</t>
  </si>
  <si>
    <t>Suministro y colocación de Tubería de agua potable de PVC  2"</t>
  </si>
  <si>
    <t>Suministro y colocacion de Valvula de paso de  (3/4")</t>
  </si>
  <si>
    <t>v.-</t>
  </si>
  <si>
    <t>Viga V2 W12x22 [ 1.42 ] m.</t>
  </si>
  <si>
    <t>Viga V2 W12x22 [ 2.02 ] m.</t>
  </si>
  <si>
    <t>Correas Z1 Perfil Z8'' x 20' HN [ 39.60 ] m.</t>
  </si>
  <si>
    <t>Cubierta en Plancha de Aluzinc 36'' Cal 26 [ 39.60 ]m</t>
  </si>
  <si>
    <t>SUB-TOTAL  BLOQUE 3</t>
  </si>
  <si>
    <t>V.-</t>
  </si>
  <si>
    <t>BLOQUE 4 (ALMACEN 27 PUESTOS)</t>
  </si>
  <si>
    <t>Zapatas de muros (0.60x0.30)</t>
  </si>
  <si>
    <t>Zapatas de muros (0.45x0.25)</t>
  </si>
  <si>
    <t>Zapata de columnas Z1 (2.50 x 2.50 x 0.50) m</t>
  </si>
  <si>
    <t>Columnas Pedestal (0.80x0.80x0.75)m</t>
  </si>
  <si>
    <t>Viga amarre en escalera (0.15x0.10) m</t>
  </si>
  <si>
    <t>Viga amarre en muro perimetral y escalera (0.20x0.10) m</t>
  </si>
  <si>
    <t>Recubrimiento en Cp ,con hormigón y malla electrosoldada (D 2.3 x 2.3-1.50 x 1.50)</t>
  </si>
  <si>
    <t xml:space="preserve">Rampa de escalera </t>
  </si>
  <si>
    <t>Suministro y colocación de muros de 0.15m con acero de 3/8 @ 0.40 m, S.N.P. en baños</t>
  </si>
  <si>
    <t>Suministro y colocación de piso de hormigón pulido con doble malla electrosoldadas de D2.7xD2.7x100x100 (e=0.15mts)</t>
  </si>
  <si>
    <t>Suministro y colocacion de llave de jardin de  (1/2")</t>
  </si>
  <si>
    <t>w.-</t>
  </si>
  <si>
    <t>ESCALONES DE ACCESO</t>
  </si>
  <si>
    <t>Viga V1 W12x22 [ 2.23 ] m.</t>
  </si>
  <si>
    <t>Viga V2 W12x22 [ 1.72 ] m.</t>
  </si>
  <si>
    <t>Viga V2 W12x22 [ 4.95 ] m.</t>
  </si>
  <si>
    <t>Correas Z1 Perfil Z8'' x 20' HN [ 29.30 ] m.</t>
  </si>
  <si>
    <t>Cubierta en Plancha de Aluzinc 36'' Cal 26 [ 29.30 ]m</t>
  </si>
  <si>
    <t>SUB-TOTAL  BLOQUE 4</t>
  </si>
  <si>
    <t>VI.-</t>
  </si>
  <si>
    <t>BLOQUE 5 (PESCADERIA   Y  POLLERAS  22  PUESTOS)</t>
  </si>
  <si>
    <t>Zapatas en muros de  0.20  mt</t>
  </si>
  <si>
    <t>Zapatas en muros de  0.15  mt</t>
  </si>
  <si>
    <t>Zapatas en muros sobre platea (0.10x 0.35) mts</t>
  </si>
  <si>
    <t>Zapata de columna  Z1( 2.50 x 2.50 x 0.50 )</t>
  </si>
  <si>
    <t>Columnas Pedestal CP2 (0.80 x 0.80)m</t>
  </si>
  <si>
    <t xml:space="preserve">Columnas  C1-1 (0.15 x 0.30 ) </t>
  </si>
  <si>
    <t>Viga V1  (0.20 x 0.25 )</t>
  </si>
  <si>
    <t>Viga de amarre SNP ( 0.15 x 0.20 )</t>
  </si>
  <si>
    <t>Viga de amarre Corona sobre muros ( 0.15 x 0.20 ) L+P</t>
  </si>
  <si>
    <t xml:space="preserve">Dintel D1 (0.15 x 0.20 ) </t>
  </si>
  <si>
    <t xml:space="preserve">Rampa de escalera   (e=0.15mt)  </t>
  </si>
  <si>
    <t>Suministro y colocación de muros de 0.15m con acero de 3/8 @ 0.80 m, B.N.P.</t>
  </si>
  <si>
    <t>Suministro y colocación de muros de 0.15m con acero de 3/8 @ 0.80 m, S.N.P.</t>
  </si>
  <si>
    <t>Suministro y colocación de pisos de porcelanato  de (0.60x0.60)m.</t>
  </si>
  <si>
    <t>Suministro y colocación de zócalos  de porcelanato  de (0.60x0.10)m.</t>
  </si>
  <si>
    <t>Suministro y colocación de piso frotado y violinado, sobre H.A</t>
  </si>
  <si>
    <t>Suministro y colocación de revestimiento de cerámica de  (0.20x0.30 ) en área de lavado</t>
  </si>
  <si>
    <t>Suministro  e  instalación  de  puerta  de metal liso color blanco  de   ( 0.90 x 2.10 )mts  P1</t>
  </si>
  <si>
    <t>Suministro  e  instalación  de  puerta  de metal plegable  color gris  de   ( 3.85 x 2.50 )mts  P2</t>
  </si>
  <si>
    <t>Suministro e instalación de ventanas  vidrio y aluminio (0.6 X 0.90 ) 4ud Baños proyectadas</t>
  </si>
  <si>
    <t>Suministro e instalación de ventanas  vidrio y aluminio  (1.80X 1.00) 22ud Locales proyectadas</t>
  </si>
  <si>
    <t>Suministro de Inodoros fluxometros</t>
  </si>
  <si>
    <t>Suministro de Orinales Fluxómetros</t>
  </si>
  <si>
    <t xml:space="preserve">Suministro de fregadero sencillo con meseta en acero inoxidable </t>
  </si>
  <si>
    <t>Suministro y colocación de Ventilación Ø4"</t>
  </si>
  <si>
    <t>Suministro y colocación de tapon de registro Ø 8"</t>
  </si>
  <si>
    <t>Trampa de grasa(1.30 x 1.10 x 1.34)</t>
  </si>
  <si>
    <t>Suministro y colocación de Tubería de agua potable de PVC 1"</t>
  </si>
  <si>
    <t>Suministro y colocación de Tubería de agua potable de PVC  3"</t>
  </si>
  <si>
    <t>Suministro y colocación de Tubería de agua potable de PVC  4"</t>
  </si>
  <si>
    <t>Suministro y colocacion de Valvula de paso de  (3")</t>
  </si>
  <si>
    <t>x.-</t>
  </si>
  <si>
    <t>y.-</t>
  </si>
  <si>
    <t>Suministro y colocación de Escalones en exterior  1.00 ud</t>
  </si>
  <si>
    <t xml:space="preserve">Baranda de hierro en acceso peatonal de (h = 0.90mt) en escalones </t>
  </si>
  <si>
    <t>Viga V1 W12x22 [ 1.92 ] m.</t>
  </si>
  <si>
    <t>Viga V1 W12x22 [ 4.34 ] m.</t>
  </si>
  <si>
    <t>Viga V2 W12x22 [ 1.74 ] m.</t>
  </si>
  <si>
    <t>Viga V2 W12x22 [ 7.75 ] m.</t>
  </si>
  <si>
    <t>Correas Z1 Perfil Z8'' x 20' HN [ 51.82 ] m.</t>
  </si>
  <si>
    <t>Cubierta en Plancha de Aluzinc 36'' Cal 26 [ 51.82 ]m</t>
  </si>
  <si>
    <t>Suministro y aplicación pintura acrílica en muros interiores y techo</t>
  </si>
  <si>
    <t>Suministro y colocación de aceras de hormigón simple ( e = 0.10 mt )</t>
  </si>
  <si>
    <t>SUB-TOTAL  BLOQUE 5</t>
  </si>
  <si>
    <t>VII.-</t>
  </si>
  <si>
    <t>BLOQUE 6 (REPARACION PRODUCTOS AGRICOLAS 100 PUESTOS)</t>
  </si>
  <si>
    <t>TERMINACIÓN DE TECHOS</t>
  </si>
  <si>
    <t>Suministro y colocación de fino en techo inclinado</t>
  </si>
  <si>
    <t>Suministro y colocación de impermeabilizante de techo</t>
  </si>
  <si>
    <t>Suministro y aplicación de pintura acrilica en columnas centrales (3 Uds)</t>
  </si>
  <si>
    <t>Suministro y aplicación de pintura acrilica en techos</t>
  </si>
  <si>
    <t>Suministro y aplicación de pintura acrilica en vigas de techo</t>
  </si>
  <si>
    <t>Suministro y aplicación de pintura acrilica en vigas porticos</t>
  </si>
  <si>
    <t>Suministro y aplicación de pintura acrilica en columnas pórticos y centrales</t>
  </si>
  <si>
    <t>Suministro y colocación de protectores de hierro (Incluye pintura mantenimiento anticorrosiva)</t>
  </si>
  <si>
    <t>SUB-TOTAL  BLOQUE 6</t>
  </si>
  <si>
    <t>VIII.-</t>
  </si>
  <si>
    <t>BLOQUE 7 (CARNICERIA Y PESCADERIA 30 PUESTOS)</t>
  </si>
  <si>
    <t>Columnas Pedestal CP2 ( 0.80 x 0.80)</t>
  </si>
  <si>
    <t>Suministro e instalación de ventanas  vidrio y aluminio (0.6x0.90)mts proyectadas</t>
  </si>
  <si>
    <t xml:space="preserve">Suministro y colocación de Vertedero </t>
  </si>
  <si>
    <t>Trampa de grasa (2.05 x 1.55 x 1.57)mts</t>
  </si>
  <si>
    <t>Suministro y colocación de Tubería de agua potable de PVC 2 1/2"</t>
  </si>
  <si>
    <t>Suministro y colocacion de Valvula de paso de  (1")</t>
  </si>
  <si>
    <t xml:space="preserve">Suministro y colocación de Escalones en exterior </t>
  </si>
  <si>
    <t>Viga V1 W12x22 [ 1.94 ] m.</t>
  </si>
  <si>
    <t>Viga V1 W12x22 [ 6.05 ] m.</t>
  </si>
  <si>
    <t>Viga V2 W12x22 [ 1.53 ] m.</t>
  </si>
  <si>
    <t>Correas Z1 Perfil Z8'' x 20' HN [ 67.41 ] m.</t>
  </si>
  <si>
    <t>Cubierta en Plancha de Aluzinc 36'' Cal 26 [ 67.41 ]m</t>
  </si>
  <si>
    <t>Suministro y colocación de aceras de hormigón simple (e=0.10 mt)</t>
  </si>
  <si>
    <t>SUB-TOTAL  BLOQUE 7</t>
  </si>
  <si>
    <t>IX.-</t>
  </si>
  <si>
    <t>BLOQUE 8 (PRODUCTOS AGRICOLAS Y EMBUTIDOS 40 PUESTOS)</t>
  </si>
  <si>
    <t>Zapata de muros perimetrales 0.20 mt</t>
  </si>
  <si>
    <t>Zapata de muros interiores bajo losa de piso (0.10x0.35)mt</t>
  </si>
  <si>
    <t>Zapata de columna Z1 (2.50 x 2.50 x 0.50)</t>
  </si>
  <si>
    <t>Zapata de Escalinatas (0.45 x 0.25)</t>
  </si>
  <si>
    <t>Columna pedestal CP1 (0.80 x 0.80)</t>
  </si>
  <si>
    <t>Viga de amarre B.N.P (0.20 x 0.20)</t>
  </si>
  <si>
    <t>Viga de amarre B.N.P (0.15 x 0.20)</t>
  </si>
  <si>
    <t>Viga de amarre sobre muros VA  (0.20 x 0.20)</t>
  </si>
  <si>
    <t>Dintel D1 (0.20 x 0.30)</t>
  </si>
  <si>
    <t>Rampas de Escalinatas (e=0.15)</t>
  </si>
  <si>
    <t xml:space="preserve">Suministro e instalación de puerta P2 (1.00x2.10)m color blanca de polimetal </t>
  </si>
  <si>
    <t>Suministro y colocación de puertas de metálica enrollable de  (2.64x 2.85) P 03</t>
  </si>
  <si>
    <t xml:space="preserve">Suministro e instalación de puerta P4 (0.95x2.10)m color blanca de polimetal </t>
  </si>
  <si>
    <t>Suministro e instalación de puerta P7 (1.00x1.95)m color blanca de polimetal, con llavín de palanca</t>
  </si>
  <si>
    <t>Suministro y colocación de Válvula de paso de  (3/4")</t>
  </si>
  <si>
    <t>Suministro y colocación de Válvula de paso de  (2")</t>
  </si>
  <si>
    <t>Suministro y colocación de Válvula de paso de  (2 1/2")</t>
  </si>
  <si>
    <t>Viga V1 W12x22 [ 2.24 ] m.</t>
  </si>
  <si>
    <t>Viga V1 W12x22 [ 4.05 ] m.</t>
  </si>
  <si>
    <t>Viga V2 W12x22 [ 2.84 ] m.</t>
  </si>
  <si>
    <t>Viga V2 W12x22 [ 3.15 ] m.</t>
  </si>
  <si>
    <t>Correas Z1 Perfil Z8'' x 20' HN [ 58.10 ] m.</t>
  </si>
  <si>
    <t>Cubierta en Plancha de Aluzinc 36'' Cal 26 [ 58.10 ]m</t>
  </si>
  <si>
    <t>Suministro y colocación de pintura base</t>
  </si>
  <si>
    <t xml:space="preserve">Suministro y colocación de pintura interior </t>
  </si>
  <si>
    <t xml:space="preserve">Suministro y colocación de pintura exterior </t>
  </si>
  <si>
    <t>SUB-TOTAL  BLOQUE 8</t>
  </si>
  <si>
    <t>X.-</t>
  </si>
  <si>
    <t>BLOQUE 9 (ALMACEN 48 PUESTOS)</t>
  </si>
  <si>
    <t xml:space="preserve">Suministro e instalación de puerta P1 (0.90x2.10)m color blanca de polimetal </t>
  </si>
  <si>
    <t>Suministro e instalación de ventanas de celocias de metal color negro (0.90x1.00)m</t>
  </si>
  <si>
    <t>Viga V2 W12x22 [ 1.43 ] m.</t>
  </si>
  <si>
    <t>Viga V2 W12x22 [ 3.95 ] m.</t>
  </si>
  <si>
    <t>Viga V2 W12x22 [ 4.05 ] m.</t>
  </si>
  <si>
    <t>Viga V2 W12x22 [ 4.74 ] m.</t>
  </si>
  <si>
    <t>Correas Z1 Perfil Z8'' x 20' HN [ 51.71 ] m.</t>
  </si>
  <si>
    <t>Cubierta en Plancha de Aluzinc 36'' Cal 26 [ 51.71 ]m</t>
  </si>
  <si>
    <t>SUB-TOTAL  BLOQUE 9</t>
  </si>
  <si>
    <t>XI.-</t>
  </si>
  <si>
    <t>BLOQUE 10 (ALMACEN 36 PUESTOS)</t>
  </si>
  <si>
    <t>Zapata de muros interiores bajo losa de piso (0.10x0.35 )m</t>
  </si>
  <si>
    <t>Viga de amarre sobre muros VA  (0.15 x 0.20)</t>
  </si>
  <si>
    <t>Dintel D1 (0.20 x 0.20)</t>
  </si>
  <si>
    <t>Dintel D1 (0.15 x 0.20)</t>
  </si>
  <si>
    <t>Suministro y colocación de muros de 0.20m con acero de 3/8 @ 0.80 m, S.N.P. en modulos de baños</t>
  </si>
  <si>
    <t>Suministro y colocación de muros de 0.15m con acero de 3/8 @ 0.80 m, S.N.P. en modulos de oficinas</t>
  </si>
  <si>
    <t>Suministro e instalación de ventanas corredizas con perfil de aluminio y cristal translucido V2 (0.90x0.90) 7 ud</t>
  </si>
  <si>
    <t>Suministro e instalación de ventanas de celocias de metal color negro (0.90x1.00) 4 ud</t>
  </si>
  <si>
    <t>Rampas de accesos minusvalidos</t>
  </si>
  <si>
    <t>a1.-</t>
  </si>
  <si>
    <t>a2.-</t>
  </si>
  <si>
    <t>a3.-</t>
  </si>
  <si>
    <t>a4.-</t>
  </si>
  <si>
    <t>a5.-</t>
  </si>
  <si>
    <t>a6.-</t>
  </si>
  <si>
    <t>Suministro y colocación de muros de bloques de 0.15m  S.N.P. Ø 3/8" @ 0.80m</t>
  </si>
  <si>
    <t>a7.-</t>
  </si>
  <si>
    <t>a8.-</t>
  </si>
  <si>
    <t>a9.-</t>
  </si>
  <si>
    <t>Suministro y colocación de piso de hormigón frotado con malla electrosoldadas con rayado de D2.5xD2.5x100x100</t>
  </si>
  <si>
    <t>a10-</t>
  </si>
  <si>
    <t>a11.-</t>
  </si>
  <si>
    <t>a12.-</t>
  </si>
  <si>
    <t>b1.-</t>
  </si>
  <si>
    <t>b2.-</t>
  </si>
  <si>
    <t>Correas Z1 Perfil Z8'' x 20' HN [ 49.11 ] m.</t>
  </si>
  <si>
    <t>Cubierta en Plancha de Aluzinc 36'' Cal 26 [ 49.11 ]m</t>
  </si>
  <si>
    <t>SUB-TOTAL  BLOQUE 10</t>
  </si>
  <si>
    <t>XII.-</t>
  </si>
  <si>
    <t>BASE DE COMBUSTIBLE</t>
  </si>
  <si>
    <t>PRELIMINARES</t>
  </si>
  <si>
    <t>Replanteo</t>
  </si>
  <si>
    <t>Muros de hormigón armado (e=0.15) ) (h=0.50)m.</t>
  </si>
  <si>
    <t>Losa de fondo (e = 0.15)</t>
  </si>
  <si>
    <t>TERMINACION DE SUPERFICIES</t>
  </si>
  <si>
    <t>Suministro y colocación de fraguache en superficie de hormigón</t>
  </si>
  <si>
    <t>Suministro y colocación de cantos</t>
  </si>
  <si>
    <t>Suministro y colocación de piso de hormigón frotado</t>
  </si>
  <si>
    <t xml:space="preserve">Suministro e instalacion de base metalica </t>
  </si>
  <si>
    <t>p.a</t>
  </si>
  <si>
    <t>SUB-TOTAL BASE DE COMBUSTIBLE</t>
  </si>
  <si>
    <t>XIII.-</t>
  </si>
  <si>
    <t>CISTERNA(14.00 x 11.00 x 3.00)mts.</t>
  </si>
  <si>
    <t>Zapata de Columnas Z1 (1.00x1.00x0.15)mts.</t>
  </si>
  <si>
    <t>Losa de fondo (e = 0.20)</t>
  </si>
  <si>
    <t>Columnas C1 (0.30 x 0.30)</t>
  </si>
  <si>
    <t>Muros de hormigón armado (e=0.30)</t>
  </si>
  <si>
    <t>Losa de techo (e = 0.20)</t>
  </si>
  <si>
    <t>Vigas (0.15 x 0.20)</t>
  </si>
  <si>
    <t>Suministro y colocación de pañete pulido en muros de hormigón armado, losa inferior y vigas.</t>
  </si>
  <si>
    <t>Suministro y colocación de Zabaleta</t>
  </si>
  <si>
    <t>Suministro y colocación de fino en losa superior</t>
  </si>
  <si>
    <t>Suministro de tapa de cisterna metálica (0.80 x 0.80)</t>
  </si>
  <si>
    <t xml:space="preserve">Suministro de Bomba de 5 HP </t>
  </si>
  <si>
    <t xml:space="preserve">Suministro de Bomba de 7 HP </t>
  </si>
  <si>
    <t>Suministro de Tanque Hidroneumatico 250 GLS</t>
  </si>
  <si>
    <t>Instalación de bombas y tanques</t>
  </si>
  <si>
    <t xml:space="preserve">pa </t>
  </si>
  <si>
    <t>SUB-TOTAL  CISTERNA</t>
  </si>
  <si>
    <t>XIV.-</t>
  </si>
  <si>
    <t>CASETA PARA BOMBA DE CISTERNA</t>
  </si>
  <si>
    <t>Zapata de muros (0.45x0.25) mt</t>
  </si>
  <si>
    <t>Viga VA BNP (0.20 x 0.15)M</t>
  </si>
  <si>
    <t>Viga VA (0.20 x 0.20)M</t>
  </si>
  <si>
    <t>m4</t>
  </si>
  <si>
    <t>Losa de techo (e = 0.12)</t>
  </si>
  <si>
    <t>MURO DE BLOQUES</t>
  </si>
  <si>
    <t>Suministro y colocación de muro de 0.15 con 3/8" @ 0.60 m y serpentina 2 Ø 3/8" a 0.60m. B.N.P.</t>
  </si>
  <si>
    <t>Suministro y colocación de muro de 0.15 con 3/8" @ 0.60 m y serpentina 2 Ø 3/8" a 0.60m. S.N.P.</t>
  </si>
  <si>
    <t>Calados de cemento (0.20x0.40x0.15)</t>
  </si>
  <si>
    <t>m1</t>
  </si>
  <si>
    <t>TERMINACION DE TECHO</t>
  </si>
  <si>
    <t>Suministro y colocación de fino en techo plano</t>
  </si>
  <si>
    <t>Suministro y colocación Impermeabilizante</t>
  </si>
  <si>
    <t>Suministro y colocación de piso de hormigón pulido con doble malla electrosoldadas de D2.7xD2.7x150x150 (e=0.08mts)</t>
  </si>
  <si>
    <t>Suministro y colocación de piso de hormigón frotado terminado (e=0.08mts)</t>
  </si>
  <si>
    <t>Suministro y colocacion Puerta de hierro de (0.90x1.80)m.</t>
  </si>
  <si>
    <t>Suministro y colocación de pintura interior</t>
  </si>
  <si>
    <t>SUB-TOTAL CASETA PARA BOMBA DE CISTERNA</t>
  </si>
  <si>
    <t>XV.-</t>
  </si>
  <si>
    <t>SEPTICO TIPO I (5.70 x 1.90 x 1.95)mts.</t>
  </si>
  <si>
    <t>Viga V1 (0.35 x 0.20)</t>
  </si>
  <si>
    <t>Viga V2 (0.60 x 0.20)</t>
  </si>
  <si>
    <t>Losa perforada (e=0.15)</t>
  </si>
  <si>
    <t>Losa de techo (e = 0.15)</t>
  </si>
  <si>
    <t>Suministro y colocación de muro de 0.20 con 3/8" a 0.20 m</t>
  </si>
  <si>
    <t>Suministro de tapa de cisterna metalica (0.80 x 0.80)</t>
  </si>
  <si>
    <t>Suministro de tapa de cisterna metalica (1.00 x 1.00)</t>
  </si>
  <si>
    <t>Pozo Filtrante perforado en Ø12 y encamisado en Ø10</t>
  </si>
  <si>
    <t>SUB-TOTAL  SEPTICO TIPO I (1 UD)</t>
  </si>
  <si>
    <t>SUB-TOTAL  SEPTICO TIPO I (4.00  UD)</t>
  </si>
  <si>
    <t>XVI.-</t>
  </si>
  <si>
    <t>SEPTICO TIPO II  (4.90 x 1.70 x 1.85)mts.</t>
  </si>
  <si>
    <t>SUB-TOTAL  SEPTICO TIPO II  (1 UD)</t>
  </si>
  <si>
    <t>XVII.-</t>
  </si>
  <si>
    <t>SEPTICO TIPO III  (4.90 x 1.70 x 1.85)mts.</t>
  </si>
  <si>
    <t>Suministro y colocación de muro de 0.15 con 3/8" a 0.20 m</t>
  </si>
  <si>
    <t>SUB-TOTAL  SEPTICO TIPO III  (1.00  UD)</t>
  </si>
  <si>
    <t>SUB-TOTAL  SEPTICO TIPO III (2.00  UD)</t>
  </si>
  <si>
    <t>XVIII.-</t>
  </si>
  <si>
    <t>DESARENADOR TIPO 1 (2.86 x 1.54 x 1.73)mts.</t>
  </si>
  <si>
    <t>Viga (0.13 x 0.15)</t>
  </si>
  <si>
    <t>Losa de techo (e = 0.10)</t>
  </si>
  <si>
    <t>Suministro y colocación de muro de 0.15 con 3/8" @ 0.20 m</t>
  </si>
  <si>
    <t>Suministro y colocación de pañete pulido en muros, losa inferior y vigas</t>
  </si>
  <si>
    <t>Suministro de tapa de redonda desarenador (0.60)</t>
  </si>
  <si>
    <t>Filtrante ∅ 10" Encamisado en ∅8"</t>
  </si>
  <si>
    <t>SUB-TOTAL DESARENADOR TIPO 1 (1.00  UD)</t>
  </si>
  <si>
    <t>SUB-TOTAL DESARENADOR TIPO I (I5.00  UD)</t>
  </si>
  <si>
    <t>XIX.-</t>
  </si>
  <si>
    <t>DESARENADOR TIPO 2 (3.01 x 1.54 x 1.73)mts.</t>
  </si>
  <si>
    <t>Suministro y colocación de muro de 0.10 con 3/8" @ 0.80 m</t>
  </si>
  <si>
    <t>SUB-TOTAL DESARENADOR TIPO II  (I.00 UD)</t>
  </si>
  <si>
    <t>SUB-TOTAL DESARENADOR TIPO II  (5.00  UD)</t>
  </si>
  <si>
    <t>XX.-</t>
  </si>
  <si>
    <t>DEPOSITO DE BASURA 1</t>
  </si>
  <si>
    <t>Viga VA (0.20 x 0.15)M</t>
  </si>
  <si>
    <t>Suministro y colocación de muro de 0.15 con 3/8" @ 0.80 m B.N.P.</t>
  </si>
  <si>
    <t>Suministro y colocación de muro de 0.15 con 3/8" @ 0.80 m S.N.P.</t>
  </si>
  <si>
    <t>Suministro y colocación desagues de techo Ø 3"</t>
  </si>
  <si>
    <t>Suministro y colocación de revestimiento de cerámica de  (0.20x0.30 ) en muros interiores</t>
  </si>
  <si>
    <t>Puerta abatible de metal dos hojas color negro satinado con ventanas de celocias y riel (1.70x1.80)m.</t>
  </si>
  <si>
    <t>SUB-TOTAL DEPOSITO DE BASURA I</t>
  </si>
  <si>
    <t>XXI.-</t>
  </si>
  <si>
    <t>DEPOSITO DE BASURA 1I</t>
  </si>
  <si>
    <t>Columnas CA (0.15x0.30)M</t>
  </si>
  <si>
    <t>SUB-TOTAL DEPOSITO DE BASURA II</t>
  </si>
  <si>
    <t>XXII.-</t>
  </si>
  <si>
    <t>DEPOSITO DE BASURA 1II</t>
  </si>
  <si>
    <t>Viga V1 (0.15x0.23)M</t>
  </si>
  <si>
    <t>SUB-TOTAL DEPOSITO DE BASURA III</t>
  </si>
  <si>
    <t>XXIII.-</t>
  </si>
  <si>
    <t>CASETA PLANTA ELECTRICA</t>
  </si>
  <si>
    <t>Zapata de columnas (1.00x1.00x0.35) mt</t>
  </si>
  <si>
    <t>Viga VA BNP (0.15 x 0.20)m</t>
  </si>
  <si>
    <t>Columnas C1 (0.25 x 0.30)m.</t>
  </si>
  <si>
    <t>Viga V1 (0.15 x 0.25)m</t>
  </si>
  <si>
    <t>Viga VA (0.15 x 0.25)m</t>
  </si>
  <si>
    <t>Dintel (0.15 x 0.30)m</t>
  </si>
  <si>
    <t>Suministro y colocación de muro de 0.15 con 3/8" @ 0.20 m B.N.P.</t>
  </si>
  <si>
    <t>Suministro y colocación de muro de 0.15 con 3/8" @ 0.60 m S.N.P.</t>
  </si>
  <si>
    <t>Impermeabilizante</t>
  </si>
  <si>
    <t>Zabaletas de cemento</t>
  </si>
  <si>
    <t>Puerta abatible dos hojas tipo louver (4.60x3.10)</t>
  </si>
  <si>
    <t>SUB-TOTAL CASETA ELECTRICA</t>
  </si>
  <si>
    <t>XXIV.-</t>
  </si>
  <si>
    <t>AREA EXTERIOR</t>
  </si>
  <si>
    <t>Corte de Capa Vegetal manzana  2</t>
  </si>
  <si>
    <t>Corte de Capa Vegetal manzana  3</t>
  </si>
  <si>
    <t>Relleno compactado manzana 2</t>
  </si>
  <si>
    <t>Relleno compactado manzana 3</t>
  </si>
  <si>
    <t>Bote de material excavado manzana 2</t>
  </si>
  <si>
    <t>Bote de material excavado manzana 3</t>
  </si>
  <si>
    <t>AREAS VERDES Y JARDINERAS</t>
  </si>
  <si>
    <t>Suministro y colocacion Muros de blocks de 0.20mts. en jardineras en manzana 1, (incl. Blocks, Pañete, cantos y pintura)</t>
  </si>
  <si>
    <t>Suministro y colocacion Muros de blocks de 0.20mts. en jardineras en manzana 2, (incl. Blocks, Pañete, cantos y pintura)</t>
  </si>
  <si>
    <t>Suministro y colocacion Bordillos en areas verde en manzana 1</t>
  </si>
  <si>
    <t>Suministro y colocacion Bordillos en areas verde en manzana 2</t>
  </si>
  <si>
    <t>Suministro y colocacion Bordillos en areas verde manzana  3</t>
  </si>
  <si>
    <t>Suministro y colocacion grama bermuda enana tipo alfombra manzana  1</t>
  </si>
  <si>
    <t>Suministro y colocacion grama bermuda enana tipo alfombra manzana 2</t>
  </si>
  <si>
    <t>Suministro y colocacion grama bermuda enana tipo alfombra manzana 3</t>
  </si>
  <si>
    <t>Suministro y colocacion de palma real</t>
  </si>
  <si>
    <t>Suministro y colocacion de palma areca</t>
  </si>
  <si>
    <t xml:space="preserve">VARIOS GENERALES </t>
  </si>
  <si>
    <t>Acera perimetral frotada y violinada en bloque 1 (e=0.10)mts.</t>
  </si>
  <si>
    <t>Acera perimetral frotada y violinada en bloque 2 (e=0.10)mts.</t>
  </si>
  <si>
    <t>Acera perimetral frotada y violinada en bloque 3 (e=0.10)mts.</t>
  </si>
  <si>
    <t xml:space="preserve">Suministro e instalación de Letrero  en Sintra según especificaciones en  planos </t>
  </si>
  <si>
    <t>PARQUEO</t>
  </si>
  <si>
    <t>Suministro y colocación de paragomas de 2.00 m</t>
  </si>
  <si>
    <t>SUB-TOTAL  AREA EXTERIOR</t>
  </si>
  <si>
    <t>XXV.-</t>
  </si>
  <si>
    <t>INSTALACION ELECTRICA</t>
  </si>
  <si>
    <t xml:space="preserve">Instalaciones eléctricas Provisionales, Incluye: 100pl alim. Trifásico con 3x1/0 THHN (Fases), 1x1/0 THHN (N), 1x#2 THHN (T) en 1x 3" Ø PVC-IMC; 1 Uds. Panel 3f 24 posiciones, N-3R con  2 Bkr 60/3,  2 Bkr 40/3, 2 Bkr 30/2, 10 Bkr 20/1; 20 Uds. TC 120V WP. </t>
  </si>
  <si>
    <t>MEDIA TENSION</t>
  </si>
  <si>
    <t>Extensión de de Línea Trifásica en MT, desde Poste Existente hasta Poste Propuesto, con 3 X #1/0 AAAC (Fases), incluye Estructuras en MT para extensión e interconexión (MT-310, MT-307, SO2-MT, PR-202, PO-110),  7 Uds. Poste Concreto 40´ y Materiales menores.</t>
  </si>
  <si>
    <t>pl.</t>
  </si>
  <si>
    <t>Alimentador HV-02 trifásico desde PUNTO DE INTERCONEXION  hasta TR-01 con 3 X #2 URD, 1/3 Concéntrico (Fases) en 1 X 3´´ Ø Tub. PVC-IMC.</t>
  </si>
  <si>
    <t>Transformador TR-01, 150 KVA, tipo Pad-Mounted, sumergido en aceite, trifásico, 60 Hz, 65 Grados C, KNAN, 12470 Estrella en el primario, 95 KV Bil, 208Y / 120V. en el Sec., con Taps 2 x 2.5% por encima y por debajo, Radial-Feed, frente muerto, incluye Wells and Inserts, load oil Rotary switch, conectores tipo espada en el sec., Válvula de descarga de presión, Válvula de drenaje con muestreo, medidor de nivel de liquido, medidor de nivel de temperatura.</t>
  </si>
  <si>
    <t>GENERADOR, SISTEMA DE COMBUSTIBLE, AISLAMIENTO ACUSTICO, AISLAMIENTO TERMICO, EXPULSION DE GASES, Y OTROS ACCESORIOS.</t>
  </si>
  <si>
    <t>Generador de emergencia de 150 KVA Stand-By, Abierto, para Inst. en Caseta, 120/208 V; voltios, 3 fases, 60Hz; 1800 r. p. m., con ECB-01 Integrado.</t>
  </si>
  <si>
    <t>Tanque de Almacenamiento de Combustible de 750 Gls (Incluye todas las tuberias, piezas y materiales necesarios para llenado y conexión con tanque diario, según se especifica en planos)</t>
  </si>
  <si>
    <t>Tanque de Combustible de usos diario de 80 Gls (Incluye todas las tuberias, piezas y materiales necesarios para llenado y conexión con tanque de almacenamiento y con el generador según se especifica en planos)</t>
  </si>
  <si>
    <t>Bomba de combustible, paletas rotativas, autocevante, 120V, 1Fases, 60Hz, 1".</t>
  </si>
  <si>
    <t xml:space="preserve">Aislamiento acustico segun dimensiones de caseta de acuerdo a Capacidad de Genrador </t>
  </si>
  <si>
    <t>Sistema de expulsion de Gases de Combustion (Hasta techo cuarto de planta)</t>
  </si>
  <si>
    <t xml:space="preserve">EQUIPOS ELECTRICOS EN BAJA TENSION </t>
  </si>
  <si>
    <t>Modulo de medición MC-01, 200A, 120V/208V, 60Hz, 3 fases, 24 Zócalos (20 usos + 2 Prev. + Totalizador), Main Breaker 120/3, N3R, Normas Edesur.</t>
  </si>
  <si>
    <t>Modulo de medición MC-02, 200A, 120V/208V, 60Hz, 3 fases, 24 Zócalos (20 usos + 2 Prev. + Totalizador), Main Breaker 120/3, N3R, Normas Edesur.</t>
  </si>
  <si>
    <t>Modulo de medición MC-03, 200A, 120V/208V, 60Hz, 3 fases, 11 Zócalos (9usos + 2 Prev. + Totalizador), Main Breaker 120/3, N3R, Normas Edesur.</t>
  </si>
  <si>
    <t>Modulo de Transferencia MT-01, 200A, 120V/208V, 60Hz, 3 fases, 20 usos + 2 Prev., Main Breaker 120/3, N1.</t>
  </si>
  <si>
    <t>Modulo de Transferencia MT-02, 200A, 120V/208V, 60Hz, 3 fases, 20 usos + 2 Prev., Main Breaker 120/3, N1.</t>
  </si>
  <si>
    <t>Modulo de Transferencia MT-03, 200A, 120V/208V, 60Hz, 3 fases, 9usos + 2 Prev., Main Breaker 120/3, N1.</t>
  </si>
  <si>
    <t>Panel Board 'PBG', 120/208V, 60HZ, de 60A, 3 fases, NEMA 1 con: 1 Bkr 50/3, 11 Bkr 40/2.</t>
  </si>
  <si>
    <t>Panel Tipo P5, P7, PC1 40A, 2F, 5H, 120/208V, 60HZ, 4 espacios, En caja N-1 con: 4 Bkr 20/1.</t>
  </si>
  <si>
    <t>Panel PC2, PC3, PC4, PC5, PC6, PC7, PC8, PC9, PC10, 40A, 2F, 5H, 120/208V, 60HZ, 4 espacios, En caja N-1 con: 3 Bkr 20/1.</t>
  </si>
  <si>
    <t>Panel PAD, 125A, 2F, 5H, 120/208V, 60HZ, 8 espacios, En caja N-1 con: 2 Bkr 20/2, 3 Bkr 20/1.</t>
  </si>
  <si>
    <t>Panel PB, 125A, 2F, 5H, 120/208V, 60HZ, 8 espacios, En caja N-1 con: 2Bkr 20/2.</t>
  </si>
  <si>
    <t>Panel para control de Iluminacion 4 Circuitos de 20A, 1F, 3H, 120V, 60HZ, En caja N-1 con: 4 Contactores 20/1, selectores de posicion y Luces Piloto correspondientes, .</t>
  </si>
  <si>
    <t>Registro 24" x 24" x 6" N-1</t>
  </si>
  <si>
    <t>Registro 12" x 12" x 4" N-1</t>
  </si>
  <si>
    <t>Registro 10" x 10" x 4" N-1</t>
  </si>
  <si>
    <t>Registro 8" x 8" x 4" N-1</t>
  </si>
  <si>
    <t>Registro 4" x 4" x 2" N-1</t>
  </si>
  <si>
    <t xml:space="preserve">ALIMENTADORES </t>
  </si>
  <si>
    <t xml:space="preserve">Alimentador A-01 trifasico desde TR-01 hasta MC1 con 1 X #2/0 THW (P/F), 1 X # 1/0THW (N)  y 1 X  #2THW (T) en 1 X 2´´ Ø Tub. PVC SDR-26. </t>
  </si>
  <si>
    <t xml:space="preserve">Alimentador A-02 trifasico desde TR-01 hasta MC2 con 1 X #2/0 THW (P/F), 1 X # 1/0THW (N)  y 1 X  #2THW (T) en 1 X 2´´ Ø Tub. PVC SDR-26. </t>
  </si>
  <si>
    <t xml:space="preserve">Alimentador A-03 trifasico desde TR-01 hasta MC3 con 1 X #2/0 THW (P/F), 1 X # 1/0THW (N)  y 1 X  #2THW (T) en 1 X 2´´ Ø Tub. PVC SDR-26. </t>
  </si>
  <si>
    <t xml:space="preserve">Alimentador A-04 trifasico desde G1 hasta ECB-01 con 1 X #2/0 THW (P/F), 1 X # 1/0THW (N)  y 1 X  #2THW (T) en 1 X 2´´ Ø Tub. PVC SDR-26. </t>
  </si>
  <si>
    <t xml:space="preserve">Alimentador A-05 trifasico desde ECB-01 hasta MC4 con 1 X #2/0 THW (P/F), 1 X # 1/0THW (N)  y 1 X  #2THW (T) en 1 X 2´´ Ø Tub. PVC SDR-26. </t>
  </si>
  <si>
    <t xml:space="preserve">Alimentador A-06 trifasico desde ECB-01 hasta MC5 con 1 X #2/0 THW (P/F), 1 X # 1/0THW (N)  y 1 X  #2THW (T) en 1 X 2´´ Ø Tub. PVC SDR-26. </t>
  </si>
  <si>
    <t xml:space="preserve">Alimentador A-07 trifasico desde ECB-01 hasta MC6 con 1 X #2/0 THW (P/F), 1 X # 1/0THW (N)  y 1 X  #2THW (T) en 1 X 2´´ Ø Tub. PVC SDR-26. </t>
  </si>
  <si>
    <t xml:space="preserve">Alimentador B-01 monofasico desde MC1 hasta P5-1 con 1 X #8 THW (P/F), 1 X # 10THW (N)  y 1 X  #12THW (T) en 1 X 1´´ Ø Tub. PVC SDR-26. </t>
  </si>
  <si>
    <t xml:space="preserve">Alimentador B-02 monofasico desde MC1 hasta P5-2 con 1 X #8 THW (P/F), 1 X # 10THW (N)  y 1 X  #12THW (T) en 1 X 1´´ Ø Tub. PVC SDR-26. </t>
  </si>
  <si>
    <t xml:space="preserve">Alimentador B-03 monofasico desde MC1 hasta P5-3 con 1 X #8 THW (P/F), 1 X # 10THW (N)  y 1 X  #12THW (T) en 1 X 1´´ Ø Tub. PVC SDR-26. </t>
  </si>
  <si>
    <t xml:space="preserve">Alimentador B-04 monofasico desde MC1 hasta P5-4 con 1 X #8 THW (P/F), 1 X # 10THW (N)  y 1 X  #12THW (T) en 1 X 1´´ Ø Tub. PVC SDR-26. </t>
  </si>
  <si>
    <t xml:space="preserve">Alimentador B-05 monofasico desde MC1 hasta P5-5 con 1 X #8 THW (P/F), 1 X # 10THW (N)  y 1 X  #12THW (T) en 1 X 1´´ Ø Tub. PVC SDR-26. </t>
  </si>
  <si>
    <t xml:space="preserve">Alimentador B-06 monofasico desde MC1 hasta P5-6 con 1 X #8 THW (P/F), 1 X # 10THW (N)  y 1 X  #12THW (T) en 1 X 1´´ Ø Tub. PVC SDR-26. </t>
  </si>
  <si>
    <t xml:space="preserve">Alimentador B-07 monofasico desde MC1 hasta P5-7 con 1 X #8 THW (P/F), 1 X # 10THW (N)  y 1 X  #12THW (T) en 1 X 1´´ Ø Tub. PVC SDR-26. </t>
  </si>
  <si>
    <t xml:space="preserve">Alimentador B-08 monofasico desde MC1 hasta P5-8 con 1 X #8 THW (P/F), 1 X # 10THW (N)  y 1 X  #12THW (T) en 1 X 1´´ Ø Tub. PVC SDR-26. </t>
  </si>
  <si>
    <t xml:space="preserve">Alimentador B-09 monofasico desde MC1 hasta P5-9 con 1 X #8 THW (P/F), 1 X # 10THW (N)  y 1 X  #12THW (T) en 1 X 1´´ Ø Tub. PVC SDR-26. </t>
  </si>
  <si>
    <t xml:space="preserve">Alimentador B-10 monofasico desde MC1 hasta P5-10 con 1 X #8 THW (P/F), 1 X # 10THW (N)  y 1 X  #12THW (T) en 1 X 1´´ Ø Tub. PVC SDR-26. </t>
  </si>
  <si>
    <t xml:space="preserve">Alimentador B-11 monofasico desde MC1 hasta P5-11 con 1 X #8 THW (P/F), 1 X # 10THW (N)  y 1 X  #12THW (T) en 1 X 1´´ Ø Tub. PVC SDR-26. </t>
  </si>
  <si>
    <t xml:space="preserve">Alimentador B-12 monofasico desde MC1 hasta P5-12 con 1 X #8 THW (P/F), 1 X # 10THW (N)  y 1 X  #12THW (T) en 1 X 1´´ Ø Tub. PVC SDR-26. </t>
  </si>
  <si>
    <t xml:space="preserve">Alimentador B-13 monofasico desde MC1 hasta P5-13 con 1 X #8 THW (P/F), 1 X # 10THW (N)  y 1 X  #12THW (T) en 1 X 1´´ Ø Tub. PVC SDR-26. </t>
  </si>
  <si>
    <t xml:space="preserve">Alimentador B-14 monofasico desde MC1 hasta P5-14 con 1 X #8 THW (P/F), 1 X # 10THW (N)  y 1 X  #12THW (T) en 1 X 1´´ Ø Tub. PVC SDR-26. </t>
  </si>
  <si>
    <t xml:space="preserve">Alimentador B-15 monofasico desde MC1 hasta P5-15 con 1 X #8 THW (P/F), 1 X # 10THW (N)  y 1 X  #12THW (T) en 1 X 1´´ Ø Tub. PVC SDR-26. </t>
  </si>
  <si>
    <t xml:space="preserve">Alimentador B-16 monofasico desde MC1 hasta P5-16 con 1 X #8 THW (P/F), 1 X # 10THW (N)  y 1 X  #12THW (T) en 1 X 1´´ Ø Tub. PVC SDR-26. </t>
  </si>
  <si>
    <t xml:space="preserve">Alimentador B-17 monofasico desde MC1 hasta P5-17 con 1 X #8 THW (P/F), 1 X # 10THW (N)  y 1 X  #12THW (T) en 1 X 1´´ Ø Tub. PVC SDR-26. </t>
  </si>
  <si>
    <t xml:space="preserve">Alimentador B-18 monofasico desde MC1 hasta P5-18 con 1 X #8 THW (P/F), 1 X # 10THW (N)  y 1 X  #12THW (T) en 1 X 1´´ Ø Tub. PVC SDR-26. </t>
  </si>
  <si>
    <t xml:space="preserve">Alimentador B-19 monofasico desde MC1 hasta P5-19 con 1 X #8 THW (P/F), 1 X # 10THW (N)  y 1 X  #12THW (T) en 1 X 1´´ Ø Tub. PVC SDR-26. </t>
  </si>
  <si>
    <t>z.-</t>
  </si>
  <si>
    <t xml:space="preserve">Alimentador B-20 monofasico desde MC1 hasta P5-20 con 1 X #8 THW (P/F), 1 X # 10THW (N)  y 1 X  #12THW (T) en 1 X 1´´ Ø Tub. PVC SDR-26. </t>
  </si>
  <si>
    <t>a-1.-</t>
  </si>
  <si>
    <t xml:space="preserve">Alimentador B-21 monofasico desde MC1 hasta P5-21 con 1 X #8 THW (P/F), 1 X # 10THW (N)  y 1 X  #12THW (T) en 1 X 1´´ Ø Tub. PVC SDR-26. </t>
  </si>
  <si>
    <t>b-1.-</t>
  </si>
  <si>
    <t xml:space="preserve">Alimentador B-22 monofasico desde MC1 hasta P5-22 con 1 X #8 THW (P/F), 1 X # 10THW (N)  y 1 X  #12THW (T) en 1 X 1´´ Ø Tub. PVC SDR-26. </t>
  </si>
  <si>
    <t>c-1.-</t>
  </si>
  <si>
    <t xml:space="preserve">Alimentador B-23 monofasico desde MC2 hasta P7-1 con 1 X #8 THW (P/F), 1 X # 10THW (N)  y 1 X  #12THW (T) en 1 X 1´´ Ø Tub. PVC SDR-26. </t>
  </si>
  <si>
    <t>d-1.-</t>
  </si>
  <si>
    <t xml:space="preserve">Alimentador B-24 monofasico desde MC2 hasta P7-2 con 1 X #8 THW (P/F), 1 X # 10THW (N)  y 1 X  #12THW (T) en 1 X 1´´ Ø Tub. PVC SDR-26. </t>
  </si>
  <si>
    <t>e-1.-</t>
  </si>
  <si>
    <t xml:space="preserve">Alimentador B-25 monofasico desde MC2 hasta P7-3 con 1 X #8 THW (P/F), 1 X # 10THW (N)  y 1 X  #12THW (T) en 1 X 1´´ Ø Tub. PVC SDR-26. </t>
  </si>
  <si>
    <t>f-1.-</t>
  </si>
  <si>
    <t xml:space="preserve">Alimentador B-26 monofasico desde MC2 hasta P7-4 con 1 X #8 THW (P/F), 1 X # 10THW (N)  y 1 X  #12THW (T) en 1 X 1´´ Ø Tub. PVC SDR-26. </t>
  </si>
  <si>
    <t>g-1.-</t>
  </si>
  <si>
    <t xml:space="preserve">Alimentador B-27 monofasico desde MC2 hasta P7-5 con 1 X #8 THW (P/F), 1 X # 10THW (N)  y 1 X  #12THW (T) en 1 X 1´´ Ø Tub. PVC SDR-26. </t>
  </si>
  <si>
    <t>h-1.-</t>
  </si>
  <si>
    <t xml:space="preserve">Alimentador B-28 monofasico desde MC2 hasta P7-6 con 1 X #8 THW (P/F), 1 X # 10THW (N)  y 1 X  #12THW (T) en 1 X 1´´ Ø Tub. PVC SDR-26. </t>
  </si>
  <si>
    <t>i-1.-</t>
  </si>
  <si>
    <t xml:space="preserve">Alimentador B-29 monofasico desde MC2 hasta P7-7 con 1 X #8 THW (P/F), 1 X # 10THW (N)  y 1 X  #12THW (T) en 1 X 1´´ Ø Tub. PVC SDR-26. </t>
  </si>
  <si>
    <t>j-1.-</t>
  </si>
  <si>
    <t xml:space="preserve">Alimentador B-30 monofasico desde MC2 hasta P7-8 con 1 X #8 THW (P/F), 1 X # 10THW (N)  y 1 X  #12THW (T) en 1 X 1´´ Ø Tub. PVC SDR-26. </t>
  </si>
  <si>
    <t>k-1.-</t>
  </si>
  <si>
    <t xml:space="preserve">Alimentador B-31 monofasico desde MC2 hasta P7-9 con 1 X #8 THW (P/F), 1 X # 10THW (N)  y 1 X  #12THW (T) en 1 X 1´´ Ø Tub. PVC SDR-26. </t>
  </si>
  <si>
    <t>l-1.-</t>
  </si>
  <si>
    <t xml:space="preserve">Alimentador B-32 monofasico desde MC2 hasta P7-10 con 1 X #8 THW (P/F), 1 X # 10THW (N)  y 1 X  #12THW (T) en 1 X 1´´ Ø Tub. PVC SDR-26. </t>
  </si>
  <si>
    <t>m-1.-</t>
  </si>
  <si>
    <t xml:space="preserve">Alimentador B-33 monofasico desde MC2 hasta P7-11 con 1 X #8 THW (P/F), 1 X # 10THW (N)  y 1 X  #12THW (T) en 1 X 1´´ Ø Tub. PVC SDR-26. </t>
  </si>
  <si>
    <t>n-1.-</t>
  </si>
  <si>
    <t xml:space="preserve">Alimentador B-34 monofasico desde MC2 hasta P7-12 con 1 X #8 THW (P/F), 1 X # 10THW (N)  y 1 X  #12THW (T) en 1 X 1´´ Ø Tub. PVC SDR-26. </t>
  </si>
  <si>
    <t>ñ-1.-</t>
  </si>
  <si>
    <t xml:space="preserve">Alimentador B-35 monofasico desde MC2 hasta P7-13 con 1 X #8 THW (P/F), 1 X # 10THW (N)  y 1 X  #12THW (T) en 1 X 1´´ Ø Tub. PVC SDR-26. </t>
  </si>
  <si>
    <t>o-1.-</t>
  </si>
  <si>
    <t xml:space="preserve">Alimentador B-36 monofasico desde MC2 hasta P7-14 con 1 X #8 THW (P/F), 1 X # 10THW (N)  y 1 X  #12THW (T) en 1 X 1´´ Ø Tub. PVC SDR-26. </t>
  </si>
  <si>
    <t>p-1.-</t>
  </si>
  <si>
    <t xml:space="preserve">Alimentador B-37 monofasico desde MC2 hasta P7-15 con 1 X #8 THW (P/F), 1 X # 10THW (N)  y 1 X  #12THW (T) en 1 X 1´´ Ø Tub. PVC SDR-26. </t>
  </si>
  <si>
    <t>q-1.-</t>
  </si>
  <si>
    <t xml:space="preserve">Alimentador B-38 monofasico desde MC2 hasta P7-16 con 1 X #8 THW (P/F), 1 X # 10THW (N)  y 1 X  #12THW (T) en 1 X 1´´ Ø Tub. PVC SDR-26. </t>
  </si>
  <si>
    <t>r-1.-</t>
  </si>
  <si>
    <t xml:space="preserve">Alimentador B-39 monofasico desde MC2 hasta P7-17 con 1 X #8 THW (P/F), 1 X # 10THW (N)  y 1 X  #12THW (T) en 1 X 1´´ Ø Tub. PVC SDR-26. </t>
  </si>
  <si>
    <t>s-1.-</t>
  </si>
  <si>
    <t xml:space="preserve">Alimentador B-40 monofasico desde MC2 hasta P7-18 con 1 X #8 THW (P/F), 1 X # 10THW (N)  y 1 X  #12THW (T) en 1 X 1´´ Ø Tub. PVC SDR-26. </t>
  </si>
  <si>
    <t>t-1.-</t>
  </si>
  <si>
    <t xml:space="preserve">Alimentador B-41 monofasico desde MC2 hasta P7-19 con 1 X #8 THW (P/F), 1 X # 10THW (N)  y 1 X  #12THW (T) en 1 X 1´´ Ø Tub. PVC SDR-26. </t>
  </si>
  <si>
    <t>u-1.-</t>
  </si>
  <si>
    <t xml:space="preserve">Alimentador B-42 monofasico desde MC2 hasta P7-20 con 1 X #8 THW (P/F), 1 X # 10THW (N)  y 1 X  #12THW (T) en 1 X 1´´ Ø Tub. PVC SDR-26. </t>
  </si>
  <si>
    <t>v-1.-</t>
  </si>
  <si>
    <t xml:space="preserve">Alimentador B-43 monofasico desde MC2 hasta P7-21 con 1 X #8 THW (P/F), 1 X # 10THW (N)  y 1 X  #12THW (T) en 1 X 1´´ Ø Tub. PVC SDR-26. </t>
  </si>
  <si>
    <t>w-1.-</t>
  </si>
  <si>
    <t xml:space="preserve">Alimentador B-44 monofasico desde MC2 hasta P7-22 con 1 X #8 THW (P/F), 1 X # 10THW (N)  y 1 X  #12THW (T) en 1 X 1´´ Ø Tub. PVC SDR-26. </t>
  </si>
  <si>
    <t>x-1.-</t>
  </si>
  <si>
    <t xml:space="preserve">Alimentador B-45 monofasico desde MC3 hasta P7-23 con 1 X #8 THW (P/F), 1 X # 10THW (N)  y 1 X  #12THW (T) en 1 X 1´´ Ø Tub. PVC SDR-26. </t>
  </si>
  <si>
    <t>y-1.-</t>
  </si>
  <si>
    <t xml:space="preserve">Alimentador B-46 monofasico desde MC3 hasta P7-24 con 1 X #8 THW (P/F), 1 X # 10THW (N)  y 1 X  #12THW (T) en 1 X 1´´ Ø Tub. PVC SDR-26. </t>
  </si>
  <si>
    <t>z-1.-</t>
  </si>
  <si>
    <t xml:space="preserve">Alimentador B-47 monofasico desde MC3 hasta P7-25 con 1 X #8 THW (P/F), 1 X # 10THW (N)  y 1 X  #12THW (T) en 1 X 1´´ Ø Tub. PVC SDR-26. </t>
  </si>
  <si>
    <t>a-2.-</t>
  </si>
  <si>
    <t xml:space="preserve">Alimentador B-48 monofasico desde MC3 hasta P7-26 con 1 X #8 THW (P/F), 1 X # 10THW (N)  y 1 X  #12THW (T) en 1 X 1´´ Ø Tub. PVC SDR-26. </t>
  </si>
  <si>
    <t>b-2.-</t>
  </si>
  <si>
    <t xml:space="preserve">Alimentador B-49 monofasico desde MC3 hasta P7-27 con 1 X #8 THW (P/F), 1 X # 10THW (N)  y 1 X  #12THW (T) en 1 X 1´´ Ø Tub. PVC SDR-26. </t>
  </si>
  <si>
    <t>c-2.-</t>
  </si>
  <si>
    <t xml:space="preserve">Alimentador B-50 monofasico desde MC3 hasta P7-28 con 1 X #8 THW (P/F), 1 X # 10THW (N)  y 1 X  #12THW (T) en 1 X 1´´ Ø Tub. PVC SDR-26. </t>
  </si>
  <si>
    <t>d-2.-</t>
  </si>
  <si>
    <t xml:space="preserve">Alimentador B-51 monofasico desde MC3 hasta P7-29 con 1 X #8 THW (P/F), 1 X # 10THW (N)  y 1 X  #12THW (T) en 1 X 1´´ Ø Tub. PVC SDR-26. </t>
  </si>
  <si>
    <t>e-2.-</t>
  </si>
  <si>
    <t xml:space="preserve">Alimentador B-52 monofasico desde MC3 hasta P7-30 con 1 X #8 THW (P/F), 1 X # 10THW (N)  y 1 X  #12THW (T) en 1 X 1´´ Ø Tub. PVC SDR-26. </t>
  </si>
  <si>
    <t>f-2.-</t>
  </si>
  <si>
    <t xml:space="preserve">Alimentador B-53 trifasico desde MC3 hasta PBG con 1 X #2 THW (P/F), 1 X # 4THW (N)  y 1 X  #8THW (T) en 1 X 1.5´´ Ø Tub. PVC SDR-26. </t>
  </si>
  <si>
    <t>g-2.-</t>
  </si>
  <si>
    <t xml:space="preserve">Alimentador C-01 monofasico desde PBG hasta PC-1 con 1 X #4 THW (P/F), 1 X # 8THW (N)  y 1 X  #10THW (T) en 1 X 1.5´´ Ø Tub. PVC SDR-26. </t>
  </si>
  <si>
    <t>h-2.-</t>
  </si>
  <si>
    <t xml:space="preserve">Alimentador C-02 monofasico desde PBG hasta PC-2 con 1 X #8 THW (P/F), 1 X # 10THW (N)  y 1 X  #12THW (T) en 1 X 1´´ Ø Tub. PVC SDR-26. </t>
  </si>
  <si>
    <t>i-2.-</t>
  </si>
  <si>
    <t xml:space="preserve">Alimentador C-03 monofasico desde PBG hasta PC-3 con 1 X #8 THW (P/F), 1 X # 10THW (N)  y 1 X  #12THW (T) en 1 X 1´´ Ø Tub. PVC SDR-26. </t>
  </si>
  <si>
    <t>j-2.-</t>
  </si>
  <si>
    <t xml:space="preserve">Alimentador C-04 monofasico desde PBG hasta PC-4 con 1 X #8 THW (P/F), 1 X # 10THW (N)  y 1 X  #12THW (T) en 1 X 1´´ Ø Tub. PVC SDR-26. </t>
  </si>
  <si>
    <t>k-2.-</t>
  </si>
  <si>
    <t xml:space="preserve">Alimentador C-05 monofasico desde PBG hasta PC-5 con 1 X #8 THW (P/F), 1 X # 10THW (N)  y 1 X  #12THW (T) en 1 X 1´´ Ø Tub. PVC SDR-26. </t>
  </si>
  <si>
    <t>l-2.-</t>
  </si>
  <si>
    <t xml:space="preserve">Alimentador C-06 monofasico desde PBG hasta PC-6 con 1 X #8 THW (P/F), 1 X # 10THW (N)  y 1 X  #12THW (T) en 1 X 1´´ Ø Tub. PVC SDR-26. </t>
  </si>
  <si>
    <t>m-2.-</t>
  </si>
  <si>
    <t xml:space="preserve">Alimentador C-07 monofasico desde PBG hasta PC-7 con 1 X #8 THW (P/F), 1 X # 10THW (N)  y 1 X  #12THW (T) en 1 X 1´´ Ø Tub. PVC SDR-26. </t>
  </si>
  <si>
    <t>n-2.-</t>
  </si>
  <si>
    <t xml:space="preserve">Alimentador C-08 monofasico desde PBG hasta PC-8 con 1 X #8 THW (P/F), 1 X # 10THW (N)  y 1 X  #12THW (T) en 1 X 1´´ Ø Tub. PVC SDR-26. </t>
  </si>
  <si>
    <t>ñ-2.-</t>
  </si>
  <si>
    <t xml:space="preserve">Alimentador C-09 monofasico desde PBG hasta PC-9 con 1 X #8 THW (P/F), 1 X # 10THW (N)  y 1 X  #12THW (T) en 1 X 1´´ Ø Tub. PVC SDR-26. </t>
  </si>
  <si>
    <t>o-2.-</t>
  </si>
  <si>
    <t xml:space="preserve">Alimentador C-10 monofasico desde PBG hasta PC-10 con 1 X #8 THW (P/F), 1 X # 10THW (N)  y 1 X  #12THW (T) en 1 X 1´´ Ø Tub. PVC SDR-26. </t>
  </si>
  <si>
    <t>p-2.-</t>
  </si>
  <si>
    <t xml:space="preserve">Alimentador C-11 monofasico desde PBG hasta PAD con 1 X #6 THW (P/F), 1 X # 8THW (N)  y 1 X  #10THW (T) en 1 X 1´´ Ø Tub. PVC SDR-26. </t>
  </si>
  <si>
    <t>q-2.-</t>
  </si>
  <si>
    <t xml:space="preserve">Alimentador C-12 monofasico desde PBG hasta PB con 1 X #6 THW (P/F), 1 X # 8THW (N)  y 1 X  #10THW (T) en 1 X 1´´ Ø Tub. PVC SDR-26. </t>
  </si>
  <si>
    <t xml:space="preserve">SALIDAS ELECTRICAS </t>
  </si>
  <si>
    <t xml:space="preserve">ALMACEN NO 1 Y PARQUEOS </t>
  </si>
  <si>
    <t>Salida para iluminación Cenital en tub. PVC SDR-26 de 1/2"</t>
  </si>
  <si>
    <t>Salida para iluminación Cenital en tub. EMT de 1/2"</t>
  </si>
  <si>
    <t>Salida para int. Doble PVC SDR-26 de 1/2"</t>
  </si>
  <si>
    <t>Salida para iluminación exterior en tub. PVC SDR-26 de 1"</t>
  </si>
  <si>
    <t>Salida Prev. para cámara en tub. PVC SDR-26 de 3/4"</t>
  </si>
  <si>
    <t>ALMACENES NO. 2, 3 Y 4</t>
  </si>
  <si>
    <t>Salida para int. Sencillo PVC SDR-26 de 1/2"</t>
  </si>
  <si>
    <t>NAVES NO. 5 Y 7</t>
  </si>
  <si>
    <t>Salida para tomacorriente 110V aterrizado a 0.30m SNPT en tub. PVC SDR-26 de 1/2"</t>
  </si>
  <si>
    <t>Salida para tomacorriente 110V aterrizado SM en tub. PVC SDR-26 de 1/2"</t>
  </si>
  <si>
    <t>Salida para data 0.30m SNPT en tub. PVC SDR-26 de 3/4"</t>
  </si>
  <si>
    <t>ALMACENE NO. 6</t>
  </si>
  <si>
    <t>Salida para Equipo Climatización en tub. PVC SDR-26-LT de 1/2".</t>
  </si>
  <si>
    <t xml:space="preserve">SISTEMA DE TIERRA </t>
  </si>
  <si>
    <t>Sistema de tierra general formado por: 3 Uds. Soldadura Exotérmica Tipo T vertical cable 2AWG con Varilla de Cobre 5/8" x 8´, 1 Uds Main ground Bar segun plano, 3 Uds. Varillas de Tierra de 5/8" x 8", 250 pl. Cable de Cobre #2 Desnudo para Sistema de Tierra, 8 m3 Zanja Para sistema de tierra Longitud sección de 0.2m (Ancho)  x 0.5m (Profundidad), 3 Uds. Registro de inspección de 9", 6.40m3 Relleno de reposición, 1.60m3 Material Mejorador de la Resistividad, Misceláneo (Uso de herramientas, conectores, etc.), 1 Uds. Misceláneo (Uso de herramientas, conectores, etc.)</t>
  </si>
  <si>
    <t>DISTRIBUCION GENERAL DE CANALIZACIONES PARA COMUNICACIÓN.</t>
  </si>
  <si>
    <t>Distribución General de Canalizaciones para comunicación Incluye:  2 Ud. Tubos IMC  2", 30 Ud. Tubo PVC SDR-26 de 2", 4 Ud. Curvas ref. PVC 2", 4 Ud. Conector PVC 2", 10 Ud. Tubo PVC SDR-26 de 1", 10 Ud. Curvas ref. PVC 1", 10 Ud. Conector PVC 1", 1 Ud. Registro 16"x16"x4" N-1, 2 Ud. Registro 10"x10"x4" N-1, 4 Ud. Registro 8"x8"x4" N-1, 1 Ud. Materiales varios (Expansiones, tornillos, tuercas, arandelas inoxidables, conectores de ojo, Soga, Registros, etc.).</t>
  </si>
  <si>
    <t xml:space="preserve">Uds. </t>
  </si>
  <si>
    <t>LUMINARIAS Y POSTES TODOS LOS BLOQUES  (SUMINISTRO E INSTALACION)</t>
  </si>
  <si>
    <t>Luminaria LED sustituto de la Campana convencional, Para Instalación colgada en altura, 50W, 4100k, 120V/277V, 60Hz, UL Listed</t>
  </si>
  <si>
    <t>Luminaria de parqueos  LED 200W 120/277V 5000K, IP-65, para instalación en postes  (Incluye Brazos de 10PL para Instalación)</t>
  </si>
  <si>
    <t>Poste de hormigón 30 Pies, 500 DAN.</t>
  </si>
  <si>
    <t xml:space="preserve">CLIMATIZACION </t>
  </si>
  <si>
    <t>Suministro e Instalación de unidad de A/A de 1 Toneladas, Inverter SEER-16, tipo consola de pared, control remoto, instalación tubería mecánica, y todos los elementos necesarios para su puesta en marcha.</t>
  </si>
  <si>
    <t>SUB-TOTAL INSTALACIONES ELECTRICAS</t>
  </si>
  <si>
    <t>RESUMEN  GENERAL:</t>
  </si>
  <si>
    <t>SUB-TOTAL  BLOQUE 1</t>
  </si>
  <si>
    <t>SUB-TOTAL  BASE DE COMBUSTIBLE</t>
  </si>
  <si>
    <t>SUB-TOTAL  CASETA DE BOMBA PARA CISTERNA</t>
  </si>
  <si>
    <t>SUB-TOTAL  SEPTICO TIPO I (4.00  UDS)</t>
  </si>
  <si>
    <t>SUB-TOTAL  SEPTICO TIPO II (1.00  UD)</t>
  </si>
  <si>
    <t>SUB-TOTAL  SEPTICO TIPO III (2.00  UDS)</t>
  </si>
  <si>
    <t>SUB-TOTAL DESARENADOR TIPO I (15.00  UDS)</t>
  </si>
  <si>
    <t>SUB-TOTAL DESARENADOR TIPO II (5.00  UDS)</t>
  </si>
  <si>
    <t>SUB-TOTAL DEPOSITO DE BASURA TIPO I</t>
  </si>
  <si>
    <t>SUB-TOTAL DEPOSITO DE BASURA TIPO II</t>
  </si>
  <si>
    <t>SUB-TOTAL DEPOSITO DE BASURA TIPO III</t>
  </si>
  <si>
    <t>SUB-TOTAL CASETA DE PLANTA ELECTRICA</t>
  </si>
  <si>
    <t>SUB-TOTAL INSTALACION ELECRICA</t>
  </si>
  <si>
    <t>SUB TOTAL  RESUMEN</t>
  </si>
  <si>
    <t>LIMPIEZA FINAL</t>
  </si>
  <si>
    <t>Limpieza continua y  final</t>
  </si>
  <si>
    <t>SUB TOTAL  LIMPIEZA FINAL</t>
  </si>
  <si>
    <t>SUB-TOTAL GENERAL</t>
  </si>
  <si>
    <t>GASTOS  INDIRECTOS</t>
  </si>
  <si>
    <t>DIRECCIÓN  TÉCNICA</t>
  </si>
  <si>
    <t>INSPECCIÓN  Y SUPERVISIÓN  DE  OBRAS</t>
  </si>
  <si>
    <t xml:space="preserve">SEGUROS Y FIANZAS </t>
  </si>
  <si>
    <t>GASTOS ADMINISTRATIVOS</t>
  </si>
  <si>
    <t xml:space="preserve">TRANSPORTE </t>
  </si>
  <si>
    <t>LEY -686 ( Ley de Pensiones y Jubilaciones a los Trabajadores Sindicalizados del área de la Construcción y todas sus Ramas Afines)</t>
  </si>
  <si>
    <t xml:space="preserve">CODIA </t>
  </si>
  <si>
    <t>ITBIS ( 18% de la Dirección Técnica)</t>
  </si>
  <si>
    <t>INSPECCIÓN  DE CALIDAD DE LOS MATERIALES (ROTURA DE PROBETAS) ESTA PARTIDA SERA PAGADA CONTRA FACTURA</t>
  </si>
  <si>
    <t>PA</t>
  </si>
  <si>
    <t>ESTUDIO DE SUELOS</t>
  </si>
  <si>
    <t>SUB-TOTAL GASTOS  INDIRECTOS</t>
  </si>
  <si>
    <t>TOTAL GENERAL  ( A  )</t>
  </si>
  <si>
    <t>B.-</t>
  </si>
  <si>
    <t>CONSTRUCCION DE VIAS INTERNAS Y PARQUEO</t>
  </si>
  <si>
    <t>TRABAJOS GENERALES</t>
  </si>
  <si>
    <r>
      <t>Ingeniería</t>
    </r>
    <r>
      <rPr>
        <sz val="11"/>
        <color indexed="10"/>
        <rFont val="Times New Roman"/>
        <family val="1"/>
      </rPr>
      <t xml:space="preserve"> </t>
    </r>
  </si>
  <si>
    <t>Mantenimiento de Tránsito</t>
  </si>
  <si>
    <t xml:space="preserve">Campamento </t>
  </si>
  <si>
    <t xml:space="preserve">Limpieza ,Desmonte y Destronque Tipo B </t>
  </si>
  <si>
    <t>ha</t>
  </si>
  <si>
    <t>Remoción de contenes</t>
  </si>
  <si>
    <t>Remoción y Recolocación tuberías de acueducto</t>
  </si>
  <si>
    <t>Excavación en Material No Clasificado:</t>
  </si>
  <si>
    <t>Con sobreacarreo</t>
  </si>
  <si>
    <t>m3n</t>
  </si>
  <si>
    <t>Excavación de préstamo, caso I, 1er KM con Acarreo Libre</t>
  </si>
  <si>
    <t>Relleno:</t>
  </si>
  <si>
    <t xml:space="preserve">Para conformación explanación </t>
  </si>
  <si>
    <t>m3c</t>
  </si>
  <si>
    <t>Bajo acera</t>
  </si>
  <si>
    <t>Escarificación de Superficie</t>
  </si>
  <si>
    <t>Acarreo Adicional (Bote) de: A 5.00 KM</t>
  </si>
  <si>
    <t>Material No Clasificado</t>
  </si>
  <si>
    <t>m3h-hect</t>
  </si>
  <si>
    <t>Material de Estructuras</t>
  </si>
  <si>
    <t>Acarreo Adicional de Material de Préstamo (7.0 km.)</t>
  </si>
  <si>
    <t>m3E-km</t>
  </si>
  <si>
    <t>Acarreo adicional material de Base (7.0 km.)</t>
  </si>
  <si>
    <t>Excavación para Estructuras Hasta 1.50M de Profundidad</t>
  </si>
  <si>
    <t>Terminación de Sub-Rasante</t>
  </si>
  <si>
    <t>SUB BASE Y BASE</t>
  </si>
  <si>
    <t>Base Granular Triturada  (Incluye Acarreo del 1er km)</t>
  </si>
  <si>
    <t>CAPA DE RODADURA</t>
  </si>
  <si>
    <t>Riego de imprimación 0.5 gls./m²</t>
  </si>
  <si>
    <t>Señalización horizontal y vertical</t>
  </si>
  <si>
    <t>Paragomas</t>
  </si>
  <si>
    <t xml:space="preserve">ESTRUCTURAS Y PUENTES </t>
  </si>
  <si>
    <t>Hormigón Simple Ind. 180 Kg/cm2 para batea de conten</t>
  </si>
  <si>
    <t>DRENAJE</t>
  </si>
  <si>
    <t>Imbornal tipo III y Filtrante  hasta 1.50 m de prof.   (incluye Excav.)</t>
  </si>
  <si>
    <t>Marco y tapa metálica P/ Imbornal</t>
  </si>
  <si>
    <t xml:space="preserve">Marco y rejilla metálica para imbornal </t>
  </si>
  <si>
    <t>OBRAS COMPLEMENTARIAS</t>
  </si>
  <si>
    <t>Bordillo y Contén de Hormigón vaciado en sitio                   ( Hormigón Ind. 180kg/cm2)</t>
  </si>
  <si>
    <t>Aceras de Hormigón ( Hormigón Simple Ind. 180 Kg/cm2 )</t>
  </si>
  <si>
    <t>Limpieza Final y Bote</t>
  </si>
  <si>
    <t>SUB-TOTAL  ( B )</t>
  </si>
  <si>
    <t>BENEFICIOS</t>
  </si>
  <si>
    <t xml:space="preserve">ITBIS DEL BENEFICIO  </t>
  </si>
  <si>
    <t>SEGURO Y FIANZA</t>
  </si>
  <si>
    <t>CODIA</t>
  </si>
  <si>
    <t>INSPECCION Y LABORATORIO</t>
  </si>
  <si>
    <t>IMPREVISTOS</t>
  </si>
  <si>
    <t>LETRERO</t>
  </si>
  <si>
    <t>P.A.</t>
  </si>
  <si>
    <t>LEY 6/86</t>
  </si>
  <si>
    <t>TRANSPORTE DE EQUIPOS</t>
  </si>
  <si>
    <t>SUB-TOTAL GASTOS INDIRECTOS</t>
  </si>
  <si>
    <t>TOTAL GENERAL (  B )</t>
  </si>
  <si>
    <t>C.-</t>
  </si>
  <si>
    <t>IV</t>
  </si>
  <si>
    <t>Carpeta de hormigón asfáltico de 2.5" mezclado en planta</t>
  </si>
  <si>
    <t>Elaboración de carpeta</t>
  </si>
  <si>
    <t>Aplicación</t>
  </si>
  <si>
    <t>Transporte (40.00 km.)</t>
  </si>
  <si>
    <t>Riego de adherencia</t>
  </si>
  <si>
    <t>SUB-TOTAL  ( C )</t>
  </si>
  <si>
    <t>ITBIS DE LA ELABORACION DE CARPETA</t>
  </si>
  <si>
    <t>TOTAL GENERAL ( C )</t>
  </si>
  <si>
    <t>TOTAL GRAL PRES. + CARPETA  ( B + C)</t>
  </si>
  <si>
    <t>COEFICIENTES UTILIZADOS:</t>
  </si>
  <si>
    <t>DISTANCIA DE MINAS:</t>
  </si>
  <si>
    <t>Material No Clasificado: N - S: 1.30</t>
  </si>
  <si>
    <t>Base:</t>
  </si>
  <si>
    <t>7.0 Km.</t>
  </si>
  <si>
    <t>Material de Estructuras: N - S: 1.30</t>
  </si>
  <si>
    <t xml:space="preserve">Préstamo </t>
  </si>
  <si>
    <t>Material de Relleno: C - S: 1.25 y N - S: 1.20</t>
  </si>
  <si>
    <t xml:space="preserve">Distancia de bote </t>
  </si>
  <si>
    <t>5.0 Km.</t>
  </si>
  <si>
    <t>Material de Base: C - S: 1.38</t>
  </si>
  <si>
    <t xml:space="preserve">TOTAL GENERAL  ( A ) + (  B + C  ) </t>
  </si>
  <si>
    <t>NOTAS GENERALES PARTE  ( A )</t>
  </si>
  <si>
    <t>a)</t>
  </si>
  <si>
    <r>
      <t>Presupuesto preparado de acuerdo a volante  No.</t>
    </r>
    <r>
      <rPr>
        <sz val="11"/>
        <color rgb="FFFF0000"/>
        <rFont val="Times New Roman"/>
        <family val="1"/>
      </rPr>
      <t xml:space="preserve">1280 </t>
    </r>
    <r>
      <rPr>
        <sz val="11"/>
        <rFont val="Times New Roman"/>
        <family val="1"/>
      </rPr>
      <t xml:space="preserve">- 19  d/f  29 / 01 / 2019  de  la  Dirección General  de Edificaciones  del  MOPC </t>
    </r>
  </si>
  <si>
    <t>b)</t>
  </si>
  <si>
    <t>Los volúmenes de este presupuesto serán pagados de acuerdo a levantamiento en obra  y  a  las cubicaciones  realizadas  por el  la supervisión y aprobada por el MOPC .-</t>
  </si>
  <si>
    <t>c)</t>
  </si>
  <si>
    <t>Los planos pueden variar en obra previa verificación y autorización del supervisor .</t>
  </si>
  <si>
    <t>d)</t>
  </si>
  <si>
    <t>Los precios alzados (P.A.) y todos los precios serán pagados en las cubicaciones mediante desglose de partidas previa autorización del MOPC .-</t>
  </si>
  <si>
    <t>e)</t>
  </si>
  <si>
    <t xml:space="preserve"> La partida de Inspección y  Supervisión de Obras  pertenece al   MOPC.-</t>
  </si>
  <si>
    <t>f)</t>
  </si>
  <si>
    <t xml:space="preserve"> La partida de Imprevistos solo podrá ser utilizada  previa autorización del   MOPC.-</t>
  </si>
  <si>
    <t>NOTAS GENERALES PARTE ( B Y C )</t>
  </si>
  <si>
    <t xml:space="preserve">Los contenes se construirán conforme a las especificaciones generales para la Construcción de Carreteras (R-014), sin necesidad de construir una Base de piedra argamasada (TELFORD). </t>
  </si>
  <si>
    <t>El Gasto de Imprevisto solo puede ser utilizado con previa autorización de este Ministerio</t>
  </si>
  <si>
    <t>La limpieza final será requisito indispensable para la formal recepción de la obra</t>
  </si>
  <si>
    <t>El precio del  Gasoil usado fue de:  RD$ 184.10/gl; RC-2 US $4.25/gl y Costo del dólar RD$ 50.58/US</t>
  </si>
  <si>
    <t>Cuando los insumos: Combustible, Acero, Cemento, Concreto, RC-2, varíen ascendente o descendente del porciento (%) indicado en el contrato, con relación a los Insumos del Presupuesto Original, se reconsiderará un reajuste en las partidas que son afectadas por estos insumos.</t>
  </si>
  <si>
    <t>Los P.A. serán pagados en las cubicaciones mediante desgloses de partidas. Transporte de equipos, letreros en Obra, y Estudios se pagarían a presentación de facturas.</t>
  </si>
  <si>
    <t>g)</t>
  </si>
  <si>
    <t>Los P. A. de los Trabajos Generales deberán ser pagados proporcional al monto cubicado. El Campamento, y Desvios deberán de pagarse mediante desglose.</t>
  </si>
  <si>
    <t>PREPARADO POR:</t>
  </si>
  <si>
    <t>REVISADO POR:</t>
  </si>
  <si>
    <t>MARILIS A. SOSA G.</t>
  </si>
  <si>
    <t>JUAN MARCOS HERNANDEZ GONZALEZ</t>
  </si>
  <si>
    <t>Analista de Costos de Edificaciones</t>
  </si>
  <si>
    <t xml:space="preserve"> Analista de Costos de Edificaciones</t>
  </si>
  <si>
    <t>JASON ROJAS</t>
  </si>
  <si>
    <t>Analista Eléctrico  de Edificaciones</t>
  </si>
  <si>
    <t>ALBANIA M. SANTANA</t>
  </si>
  <si>
    <t>NARLY RODRIGUEZ</t>
  </si>
  <si>
    <t>Analista De Costos De Carretera</t>
  </si>
  <si>
    <t>SOMETIDO POR:</t>
  </si>
  <si>
    <t xml:space="preserve">  MARTHA MARISOL LÓPEZ MENA</t>
  </si>
  <si>
    <t>Encargada del Depto. de Presupuestos Proyectos Especiales de Edificaciones.-</t>
  </si>
  <si>
    <t>Santo Domingo, D. N.</t>
  </si>
  <si>
    <t>29 de  Enero   del  2019</t>
  </si>
  <si>
    <t>ml/ms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</si>
</sst>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_(* #,##0.00_);_(* \(#,##0.00\);_(* &quot;-&quot;??_);_(@_)"/>
    <numFmt numFmtId="165" formatCode="_(&quot;RD$&quot;* #,##0.00_);_(&quot;RD$&quot;* \(#,##0.00\);_(&quot;RD$&quot;* &quot;-&quot;??_);_(@_)"/>
    <numFmt numFmtId="166" formatCode="_-* #,##0.00\ _€_-;\-* #,##0.00\ _€_-;_-* &quot;-&quot;??\ _€_-;_-@_-"/>
    <numFmt numFmtId="167" formatCode="0.000"/>
    <numFmt numFmtId="168" formatCode="#,##0.000"/>
    <numFmt numFmtId="169" formatCode="[$$-409]#,##0.00"/>
    <numFmt numFmtId="170" formatCode="#,##0.00_ ;\-#,##0.00\ "/>
    <numFmt numFmtId="171" formatCode="_(* #,##0_);_(* \(#,##0\);_(* &quot;-&quot;_);_(@_)"/>
  </numFmts>
  <fonts count="25">
    <font>
      <sz val="11"/>
      <color theme="1"/>
      <name val="Calibri"/>
      <family val="2"/>
      <scheme val="minor"/>
    </font>
    <font>
      <sz val="11"/>
      <color theme="1"/>
      <name val="Calibri"/>
      <family val="2"/>
      <scheme val="minor"/>
    </font>
    <font>
      <b/>
      <sz val="11"/>
      <color theme="1"/>
      <name val="Calibri"/>
      <family val="2"/>
      <scheme val="minor"/>
    </font>
    <font>
      <b/>
      <sz val="11"/>
      <name val="Times New Roman"/>
      <family val="1"/>
    </font>
    <font>
      <sz val="10"/>
      <name val="Arial"/>
      <family val="2"/>
    </font>
    <font>
      <sz val="11"/>
      <color indexed="8"/>
      <name val="Calibri"/>
      <family val="2"/>
    </font>
    <font>
      <sz val="11"/>
      <name val="Times New Roman"/>
      <family val="1"/>
    </font>
    <font>
      <sz val="10"/>
      <name val="Times New Roman"/>
      <family val="1"/>
      <charset val="204"/>
    </font>
    <font>
      <b/>
      <sz val="11"/>
      <color theme="1"/>
      <name val="Times New Roman"/>
      <family val="1"/>
    </font>
    <font>
      <sz val="11"/>
      <color rgb="FF000000"/>
      <name val="Times New Roman"/>
      <family val="1"/>
    </font>
    <font>
      <sz val="11"/>
      <color theme="1"/>
      <name val="Times New Roman"/>
      <family val="1"/>
    </font>
    <font>
      <sz val="11"/>
      <color theme="1"/>
      <name val="Century"/>
      <family val="1"/>
    </font>
    <font>
      <b/>
      <sz val="11"/>
      <color theme="1"/>
      <name val="Century"/>
      <family val="1"/>
    </font>
    <font>
      <sz val="10"/>
      <name val="Times New Roman"/>
      <family val="1"/>
    </font>
    <font>
      <sz val="11"/>
      <color indexed="64"/>
      <name val="Times New Roman"/>
      <family val="1"/>
    </font>
    <font>
      <b/>
      <sz val="10"/>
      <name val="Times New Roman"/>
      <family val="1"/>
    </font>
    <font>
      <sz val="11"/>
      <color indexed="8"/>
      <name val="Times New Roman"/>
      <family val="1"/>
    </font>
    <font>
      <sz val="11"/>
      <color indexed="8"/>
      <name val="Times"/>
      <family val="1"/>
    </font>
    <font>
      <sz val="10"/>
      <name val="Geneva"/>
      <family val="2"/>
    </font>
    <font>
      <sz val="11"/>
      <color indexed="10"/>
      <name val="Times New Roman"/>
      <family val="1"/>
    </font>
    <font>
      <b/>
      <sz val="11"/>
      <color rgb="FFFF0000"/>
      <name val="Times New Roman"/>
      <family val="1"/>
    </font>
    <font>
      <b/>
      <sz val="11"/>
      <color indexed="8"/>
      <name val="Times New Roman"/>
      <family val="1"/>
    </font>
    <font>
      <sz val="12"/>
      <name val="Arial"/>
      <family val="2"/>
    </font>
    <font>
      <sz val="11"/>
      <color theme="1"/>
      <name val="Times"/>
      <family val="1"/>
    </font>
    <font>
      <sz val="11"/>
      <color rgb="FFFF0000"/>
      <name val="Times New Roman"/>
      <family val="1"/>
    </font>
  </fonts>
  <fills count="3">
    <fill>
      <patternFill patternType="none"/>
    </fill>
    <fill>
      <patternFill patternType="gray125"/>
    </fill>
    <fill>
      <patternFill patternType="solid">
        <fgColor rgb="FFFFFF00"/>
        <bgColor indexed="64"/>
      </patternFill>
    </fill>
  </fills>
  <borders count="5">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s>
  <cellStyleXfs count="37">
    <xf numFmtId="0" fontId="0" fillId="0" borderId="0"/>
    <xf numFmtId="164" fontId="4" fillId="0" borderId="0" applyFont="0" applyFill="0" applyBorder="0" applyAlignment="0" applyProtection="0"/>
    <xf numFmtId="164" fontId="5" fillId="0" borderId="0" applyFont="0" applyFill="0" applyBorder="0" applyAlignment="0" applyProtection="0"/>
    <xf numFmtId="0" fontId="7" fillId="0" borderId="0" applyNumberFormat="0" applyFill="0" applyBorder="0" applyProtection="0">
      <alignment vertical="top" wrapText="1"/>
    </xf>
    <xf numFmtId="0" fontId="4" fillId="0" borderId="0"/>
    <xf numFmtId="0" fontId="4" fillId="0" borderId="0" applyFont="0" applyFill="0" applyBorder="0" applyAlignment="0" applyProtection="0"/>
    <xf numFmtId="0" fontId="4" fillId="0" borderId="0" applyFont="0" applyFill="0" applyBorder="0" applyAlignment="0" applyProtection="0"/>
    <xf numFmtId="0" fontId="1" fillId="0" borderId="0"/>
    <xf numFmtId="164" fontId="5" fillId="0" borderId="0" applyFont="0" applyFill="0" applyBorder="0" applyAlignment="0" applyProtection="0"/>
    <xf numFmtId="0" fontId="4" fillId="0" borderId="0"/>
    <xf numFmtId="165" fontId="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4" fillId="0" borderId="0"/>
    <xf numFmtId="164" fontId="5" fillId="0" borderId="0" applyFont="0" applyFill="0" applyBorder="0" applyAlignment="0" applyProtection="0"/>
    <xf numFmtId="43" fontId="1" fillId="0" borderId="0" applyFont="0" applyFill="0" applyBorder="0" applyAlignment="0" applyProtection="0"/>
    <xf numFmtId="0" fontId="13" fillId="0" borderId="0"/>
    <xf numFmtId="166" fontId="5"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0" fontId="5" fillId="0" borderId="0"/>
    <xf numFmtId="164" fontId="4" fillId="0" borderId="0" applyFont="0" applyFill="0" applyBorder="0" applyAlignment="0" applyProtection="0"/>
    <xf numFmtId="0" fontId="18" fillId="0" borderId="0"/>
    <xf numFmtId="0" fontId="4" fillId="0" borderId="0"/>
    <xf numFmtId="0" fontId="22" fillId="0" borderId="0"/>
    <xf numFmtId="0" fontId="1" fillId="0" borderId="0"/>
    <xf numFmtId="0" fontId="22" fillId="0" borderId="0"/>
    <xf numFmtId="4" fontId="13" fillId="0" borderId="0" applyNumberFormat="0"/>
    <xf numFmtId="0" fontId="13" fillId="0" borderId="0"/>
    <xf numFmtId="0" fontId="1" fillId="0" borderId="0"/>
    <xf numFmtId="169" fontId="5" fillId="0" borderId="0"/>
    <xf numFmtId="164" fontId="4" fillId="0" borderId="0" applyFont="0" applyFill="0" applyBorder="0" applyAlignment="0" applyProtection="0"/>
    <xf numFmtId="0" fontId="13" fillId="0" borderId="0"/>
    <xf numFmtId="171" fontId="13" fillId="0" borderId="0" applyFont="0" applyFill="0" applyBorder="0" applyAlignment="0" applyProtection="0"/>
  </cellStyleXfs>
  <cellXfs count="394">
    <xf numFmtId="0" fontId="0" fillId="0" borderId="0" xfId="0"/>
    <xf numFmtId="4" fontId="3" fillId="0" borderId="0" xfId="0" applyNumberFormat="1" applyFont="1" applyFill="1" applyBorder="1" applyAlignment="1">
      <alignment horizontal="left"/>
    </xf>
    <xf numFmtId="4" fontId="3" fillId="0" borderId="0" xfId="1" applyNumberFormat="1" applyFont="1" applyFill="1" applyBorder="1" applyAlignment="1">
      <alignment horizontal="right"/>
    </xf>
    <xf numFmtId="4" fontId="3" fillId="0" borderId="0" xfId="2" applyNumberFormat="1" applyFont="1" applyFill="1" applyAlignment="1">
      <alignment horizontal="right"/>
    </xf>
    <xf numFmtId="0" fontId="6" fillId="0" borderId="0" xfId="0" applyFont="1" applyFill="1" applyAlignment="1">
      <alignment horizontal="left"/>
    </xf>
    <xf numFmtId="0" fontId="6" fillId="0" borderId="0" xfId="0" applyFont="1" applyFill="1" applyAlignment="1"/>
    <xf numFmtId="2" fontId="3" fillId="0" borderId="0" xfId="0" applyNumberFormat="1" applyFont="1" applyFill="1" applyBorder="1" applyAlignment="1">
      <alignment horizontal="left"/>
    </xf>
    <xf numFmtId="4" fontId="6" fillId="0" borderId="0" xfId="1" applyNumberFormat="1" applyFont="1" applyFill="1" applyBorder="1" applyAlignment="1">
      <alignment horizontal="center"/>
    </xf>
    <xf numFmtId="4" fontId="6" fillId="0" borderId="0" xfId="3" applyNumberFormat="1" applyFont="1" applyFill="1" applyBorder="1" applyAlignment="1">
      <alignment horizontal="right" wrapText="1"/>
    </xf>
    <xf numFmtId="49" fontId="6" fillId="0" borderId="0" xfId="0" applyNumberFormat="1" applyFont="1" applyFill="1" applyAlignment="1">
      <alignment horizontal="center" vertical="center"/>
    </xf>
    <xf numFmtId="0" fontId="3" fillId="0" borderId="0" xfId="0" applyFont="1" applyFill="1" applyAlignment="1">
      <alignment horizontal="center"/>
    </xf>
    <xf numFmtId="4" fontId="6" fillId="0" borderId="0" xfId="2" applyNumberFormat="1" applyFont="1" applyFill="1" applyAlignment="1">
      <alignment horizontal="right"/>
    </xf>
    <xf numFmtId="49" fontId="3" fillId="0" borderId="0" xfId="0" applyNumberFormat="1" applyFont="1" applyFill="1" applyAlignment="1">
      <alignment horizontal="left"/>
    </xf>
    <xf numFmtId="49" fontId="3" fillId="0" borderId="0" xfId="0" applyNumberFormat="1" applyFont="1" applyFill="1" applyBorder="1" applyAlignment="1">
      <alignment horizontal="center" vertical="center"/>
    </xf>
    <xf numFmtId="0" fontId="6" fillId="0" borderId="0" xfId="0" applyFont="1" applyFill="1" applyBorder="1" applyAlignment="1">
      <alignment wrapText="1"/>
    </xf>
    <xf numFmtId="4" fontId="3" fillId="0" borderId="0" xfId="2" applyNumberFormat="1" applyFont="1" applyFill="1" applyBorder="1" applyAlignment="1">
      <alignment horizontal="right"/>
    </xf>
    <xf numFmtId="4" fontId="6" fillId="0" borderId="0" xfId="0" applyNumberFormat="1" applyFont="1" applyFill="1" applyBorder="1" applyAlignment="1">
      <alignment horizontal="center"/>
    </xf>
    <xf numFmtId="4" fontId="6" fillId="0" borderId="0" xfId="2" applyNumberFormat="1" applyFont="1" applyFill="1" applyBorder="1" applyAlignment="1">
      <alignment horizontal="right"/>
    </xf>
    <xf numFmtId="0" fontId="3" fillId="0" borderId="1" xfId="4" applyFont="1" applyFill="1" applyBorder="1" applyAlignment="1">
      <alignment horizontal="center" vertical="center"/>
    </xf>
    <xf numFmtId="0" fontId="3" fillId="0" borderId="2" xfId="4" applyFont="1" applyFill="1" applyBorder="1" applyAlignment="1">
      <alignment horizontal="center" wrapText="1"/>
    </xf>
    <xf numFmtId="4" fontId="3" fillId="0" borderId="2" xfId="5" applyNumberFormat="1" applyFont="1" applyFill="1" applyBorder="1" applyAlignment="1">
      <alignment horizontal="right"/>
    </xf>
    <xf numFmtId="4" fontId="3" fillId="0" borderId="2" xfId="4" applyNumberFormat="1" applyFont="1" applyFill="1" applyBorder="1" applyAlignment="1">
      <alignment horizontal="center"/>
    </xf>
    <xf numFmtId="4" fontId="3" fillId="0" borderId="2" xfId="6" applyNumberFormat="1" applyFont="1" applyFill="1" applyBorder="1" applyAlignment="1">
      <alignment horizontal="center"/>
    </xf>
    <xf numFmtId="4" fontId="3" fillId="0" borderId="3" xfId="2" applyNumberFormat="1" applyFont="1" applyFill="1" applyBorder="1" applyAlignment="1">
      <alignment horizontal="center"/>
    </xf>
    <xf numFmtId="0" fontId="6" fillId="0" borderId="0" xfId="4" applyFont="1" applyFill="1" applyAlignment="1">
      <alignment horizontal="left"/>
    </xf>
    <xf numFmtId="0" fontId="6" fillId="0" borderId="0" xfId="4" applyFont="1" applyFill="1" applyAlignment="1">
      <alignment horizontal="center"/>
    </xf>
    <xf numFmtId="49" fontId="6" fillId="0" borderId="0" xfId="7" applyNumberFormat="1" applyFont="1" applyFill="1" applyAlignment="1">
      <alignment horizontal="center" vertical="center"/>
    </xf>
    <xf numFmtId="0" fontId="6" fillId="0" borderId="0" xfId="7" applyFont="1" applyFill="1" applyAlignment="1">
      <alignment wrapText="1"/>
    </xf>
    <xf numFmtId="4" fontId="3" fillId="0" borderId="0" xfId="8" applyNumberFormat="1" applyFont="1" applyFill="1" applyAlignment="1">
      <alignment horizontal="right"/>
    </xf>
    <xf numFmtId="164" fontId="6" fillId="0" borderId="0" xfId="8" applyFont="1" applyFill="1" applyAlignment="1">
      <alignment horizontal="center"/>
    </xf>
    <xf numFmtId="4" fontId="6" fillId="0" borderId="0" xfId="8" applyNumberFormat="1" applyFont="1" applyFill="1" applyAlignment="1">
      <alignment horizontal="right"/>
    </xf>
    <xf numFmtId="4" fontId="6" fillId="0" borderId="0" xfId="7" applyNumberFormat="1" applyFont="1" applyFill="1" applyBorder="1" applyAlignment="1">
      <alignment horizontal="left"/>
    </xf>
    <xf numFmtId="0" fontId="6" fillId="0" borderId="0" xfId="7" applyFont="1" applyFill="1" applyAlignment="1"/>
    <xf numFmtId="0" fontId="3" fillId="0" borderId="0" xfId="3" applyFont="1" applyFill="1" applyBorder="1" applyAlignment="1">
      <alignment horizontal="center" vertical="center"/>
    </xf>
    <xf numFmtId="0" fontId="3" fillId="0" borderId="0" xfId="9" applyFont="1" applyFill="1" applyBorder="1" applyAlignment="1">
      <alignment horizontal="left"/>
    </xf>
    <xf numFmtId="4" fontId="6" fillId="0" borderId="0" xfId="3" applyNumberFormat="1" applyFont="1" applyFill="1" applyBorder="1" applyAlignment="1">
      <alignment horizontal="right"/>
    </xf>
    <xf numFmtId="0" fontId="6" fillId="0" borderId="0" xfId="3" applyFont="1" applyFill="1" applyBorder="1" applyAlignment="1">
      <alignment horizontal="center"/>
    </xf>
    <xf numFmtId="4" fontId="6" fillId="0" borderId="0" xfId="3" applyNumberFormat="1" applyFont="1" applyFill="1" applyBorder="1" applyAlignment="1"/>
    <xf numFmtId="4" fontId="6" fillId="0" borderId="0" xfId="10" applyNumberFormat="1" applyFont="1" applyFill="1" applyBorder="1" applyAlignment="1"/>
    <xf numFmtId="4" fontId="3" fillId="0" borderId="0" xfId="3" applyNumberFormat="1" applyFont="1" applyFill="1" applyBorder="1" applyAlignment="1"/>
    <xf numFmtId="0" fontId="6" fillId="0" borderId="0" xfId="7" applyFont="1" applyFill="1" applyAlignment="1">
      <alignment horizontal="left"/>
    </xf>
    <xf numFmtId="0" fontId="6" fillId="0" borderId="0" xfId="3" applyFont="1" applyFill="1" applyAlignment="1">
      <alignment wrapText="1"/>
    </xf>
    <xf numFmtId="0" fontId="3" fillId="0" borderId="0" xfId="9" applyFont="1" applyFill="1" applyBorder="1" applyAlignment="1">
      <alignment horizontal="center" vertical="center"/>
    </xf>
    <xf numFmtId="4" fontId="3" fillId="0" borderId="0" xfId="11" applyNumberFormat="1" applyFont="1" applyFill="1" applyBorder="1" applyAlignment="1">
      <alignment horizontal="right"/>
    </xf>
    <xf numFmtId="4" fontId="3" fillId="0" borderId="0" xfId="9" applyNumberFormat="1" applyFont="1" applyFill="1" applyBorder="1" applyAlignment="1">
      <alignment horizontal="center"/>
    </xf>
    <xf numFmtId="4" fontId="3" fillId="0" borderId="0" xfId="12" applyNumberFormat="1" applyFont="1" applyFill="1" applyBorder="1" applyAlignment="1"/>
    <xf numFmtId="4" fontId="3" fillId="0" borderId="0" xfId="12" applyNumberFormat="1" applyFont="1" applyFill="1" applyBorder="1" applyAlignment="1">
      <alignment horizontal="right"/>
    </xf>
    <xf numFmtId="4" fontId="3" fillId="0" borderId="0" xfId="8" applyNumberFormat="1" applyFont="1" applyFill="1" applyBorder="1" applyAlignment="1">
      <alignment horizontal="right"/>
    </xf>
    <xf numFmtId="4" fontId="3" fillId="0" borderId="0" xfId="9" applyNumberFormat="1" applyFont="1" applyFill="1" applyAlignment="1">
      <alignment horizontal="center"/>
    </xf>
    <xf numFmtId="0" fontId="6" fillId="0" borderId="0" xfId="9" applyFont="1" applyFill="1" applyAlignment="1">
      <alignment horizontal="center"/>
    </xf>
    <xf numFmtId="0" fontId="6" fillId="0" borderId="0" xfId="13" applyFont="1" applyFill="1" applyAlignment="1">
      <alignment horizontal="center"/>
    </xf>
    <xf numFmtId="0" fontId="6" fillId="0" borderId="0" xfId="9" applyFont="1" applyFill="1" applyBorder="1" applyAlignment="1">
      <alignment horizontal="center" vertical="center"/>
    </xf>
    <xf numFmtId="4" fontId="6" fillId="0" borderId="0" xfId="11" applyNumberFormat="1" applyFont="1" applyFill="1" applyBorder="1" applyAlignment="1">
      <alignment horizontal="right"/>
    </xf>
    <xf numFmtId="4" fontId="6" fillId="0" borderId="0" xfId="9" applyNumberFormat="1" applyFont="1" applyFill="1" applyBorder="1" applyAlignment="1">
      <alignment horizontal="center"/>
    </xf>
    <xf numFmtId="4" fontId="6" fillId="0" borderId="0" xfId="12" applyNumberFormat="1" applyFont="1" applyFill="1" applyBorder="1" applyAlignment="1"/>
    <xf numFmtId="4" fontId="6" fillId="0" borderId="0" xfId="12" applyNumberFormat="1" applyFont="1" applyFill="1" applyBorder="1" applyAlignment="1">
      <alignment horizontal="right"/>
    </xf>
    <xf numFmtId="4" fontId="6" fillId="0" borderId="0" xfId="0" applyNumberFormat="1" applyFont="1" applyFill="1" applyAlignment="1">
      <alignment horizontal="right"/>
    </xf>
    <xf numFmtId="4" fontId="3" fillId="0" borderId="0" xfId="9" applyNumberFormat="1" applyFont="1" applyFill="1" applyAlignment="1">
      <alignment horizontal="right"/>
    </xf>
    <xf numFmtId="0" fontId="6" fillId="0" borderId="0" xfId="9" applyFont="1" applyFill="1" applyAlignment="1">
      <alignment horizontal="left"/>
    </xf>
    <xf numFmtId="0" fontId="6" fillId="0" borderId="0" xfId="9" applyFont="1" applyFill="1" applyAlignment="1">
      <alignment horizontal="left" wrapText="1"/>
    </xf>
    <xf numFmtId="0" fontId="6" fillId="0" borderId="0" xfId="4" applyFont="1" applyFill="1" applyBorder="1" applyAlignment="1">
      <alignment horizontal="center" vertical="center"/>
    </xf>
    <xf numFmtId="0" fontId="3" fillId="0" borderId="0" xfId="0" applyFont="1" applyFill="1" applyAlignment="1">
      <alignment horizontal="right" wrapText="1"/>
    </xf>
    <xf numFmtId="4" fontId="3" fillId="0" borderId="0" xfId="0" applyNumberFormat="1" applyFont="1" applyFill="1" applyBorder="1" applyAlignment="1"/>
    <xf numFmtId="0" fontId="3" fillId="0" borderId="0" xfId="3" applyFont="1" applyFill="1" applyBorder="1" applyAlignment="1">
      <alignment horizontal="left" wrapText="1"/>
    </xf>
    <xf numFmtId="4" fontId="3" fillId="0" borderId="0" xfId="8" applyNumberFormat="1" applyFont="1" applyFill="1" applyAlignment="1"/>
    <xf numFmtId="49" fontId="3" fillId="0" borderId="0" xfId="7" applyNumberFormat="1" applyFont="1" applyFill="1" applyAlignment="1">
      <alignment horizontal="center" vertical="center"/>
    </xf>
    <xf numFmtId="4" fontId="3" fillId="0" borderId="0" xfId="7" applyNumberFormat="1" applyFont="1" applyFill="1" applyAlignment="1">
      <alignment wrapText="1"/>
    </xf>
    <xf numFmtId="4" fontId="6" fillId="0" borderId="0" xfId="14" applyNumberFormat="1" applyFont="1" applyFill="1" applyAlignment="1">
      <alignment horizontal="right"/>
    </xf>
    <xf numFmtId="4" fontId="6" fillId="0" borderId="0" xfId="8" applyNumberFormat="1" applyFont="1" applyFill="1" applyAlignment="1">
      <alignment horizontal="center"/>
    </xf>
    <xf numFmtId="4" fontId="6" fillId="0" borderId="0" xfId="14" applyNumberFormat="1" applyFont="1" applyFill="1" applyAlignment="1"/>
    <xf numFmtId="4" fontId="3" fillId="0" borderId="0" xfId="14" applyNumberFormat="1" applyFont="1" applyFill="1" applyAlignment="1">
      <alignment horizontal="right"/>
    </xf>
    <xf numFmtId="0" fontId="8" fillId="0" borderId="0" xfId="0" applyFont="1" applyAlignment="1"/>
    <xf numFmtId="4" fontId="9" fillId="0" borderId="0" xfId="15" applyNumberFormat="1" applyFont="1" applyBorder="1" applyAlignment="1"/>
    <xf numFmtId="4" fontId="6" fillId="0" borderId="0" xfId="14" applyNumberFormat="1" applyFont="1" applyFill="1" applyBorder="1" applyAlignment="1">
      <alignment horizontal="right"/>
    </xf>
    <xf numFmtId="2" fontId="6" fillId="0" borderId="0" xfId="0" applyNumberFormat="1" applyFont="1" applyFill="1" applyBorder="1" applyAlignment="1">
      <alignment horizontal="center" vertical="center"/>
    </xf>
    <xf numFmtId="0" fontId="10" fillId="0" borderId="0" xfId="0" applyFont="1" applyFill="1" applyAlignment="1"/>
    <xf numFmtId="4" fontId="9" fillId="0" borderId="0" xfId="15" applyNumberFormat="1" applyFont="1" applyFill="1" applyBorder="1" applyAlignment="1">
      <alignment wrapText="1"/>
    </xf>
    <xf numFmtId="0" fontId="10" fillId="0" borderId="0" xfId="0" applyFont="1" applyFill="1" applyAlignment="1">
      <alignment horizontal="center"/>
    </xf>
    <xf numFmtId="0" fontId="10" fillId="0" borderId="0" xfId="0" applyFont="1" applyAlignment="1">
      <alignment wrapText="1"/>
    </xf>
    <xf numFmtId="4" fontId="9" fillId="0" borderId="0" xfId="15" applyNumberFormat="1" applyFont="1" applyBorder="1" applyAlignment="1">
      <alignment wrapText="1"/>
    </xf>
    <xf numFmtId="0" fontId="10" fillId="0" borderId="0" xfId="0" applyFont="1" applyAlignment="1">
      <alignment horizontal="center"/>
    </xf>
    <xf numFmtId="0" fontId="10" fillId="0" borderId="0" xfId="0" applyFont="1" applyAlignment="1"/>
    <xf numFmtId="4" fontId="6" fillId="0" borderId="0" xfId="15" applyNumberFormat="1" applyFont="1" applyAlignment="1"/>
    <xf numFmtId="0" fontId="10" fillId="0" borderId="0" xfId="0" applyFont="1" applyFill="1" applyAlignment="1">
      <alignment wrapText="1"/>
    </xf>
    <xf numFmtId="4" fontId="10" fillId="0" borderId="0" xfId="15" applyNumberFormat="1" applyFont="1" applyBorder="1" applyAlignment="1">
      <alignment horizontal="right" wrapText="1"/>
    </xf>
    <xf numFmtId="4" fontId="10" fillId="0" borderId="0" xfId="15" applyNumberFormat="1" applyFont="1" applyBorder="1" applyAlignment="1">
      <alignment wrapText="1"/>
    </xf>
    <xf numFmtId="0" fontId="9" fillId="0" borderId="0" xfId="0" applyFont="1" applyBorder="1" applyAlignment="1">
      <alignment horizontal="center" wrapText="1"/>
    </xf>
    <xf numFmtId="4" fontId="10" fillId="0" borderId="0" xfId="15" applyNumberFormat="1" applyFont="1" applyFill="1" applyBorder="1" applyAlignment="1">
      <alignment wrapText="1"/>
    </xf>
    <xf numFmtId="4" fontId="6" fillId="0" borderId="0" xfId="15" applyNumberFormat="1" applyFont="1" applyFill="1" applyAlignment="1">
      <alignment horizontal="right"/>
    </xf>
    <xf numFmtId="0" fontId="9" fillId="0" borderId="0" xfId="0" applyFont="1" applyFill="1" applyBorder="1" applyAlignment="1">
      <alignment horizontal="center" wrapText="1"/>
    </xf>
    <xf numFmtId="4" fontId="9" fillId="0" borderId="0" xfId="15" applyNumberFormat="1" applyFont="1" applyBorder="1" applyAlignment="1">
      <alignment horizontal="right"/>
    </xf>
    <xf numFmtId="0" fontId="10" fillId="0" borderId="0" xfId="0" applyFont="1" applyBorder="1" applyAlignment="1">
      <alignment horizontal="center" wrapText="1"/>
    </xf>
    <xf numFmtId="0" fontId="8" fillId="0" borderId="0" xfId="0" applyFont="1" applyAlignment="1">
      <alignment wrapText="1"/>
    </xf>
    <xf numFmtId="4" fontId="9" fillId="0" borderId="0" xfId="14" applyNumberFormat="1" applyFont="1" applyBorder="1" applyAlignment="1"/>
    <xf numFmtId="4" fontId="9" fillId="0" borderId="0" xfId="0" applyNumberFormat="1" applyFont="1" applyBorder="1" applyAlignment="1"/>
    <xf numFmtId="2" fontId="3" fillId="0" borderId="0" xfId="0" applyNumberFormat="1" applyFont="1" applyFill="1" applyBorder="1" applyAlignment="1">
      <alignment horizontal="center" vertical="center"/>
    </xf>
    <xf numFmtId="4" fontId="6" fillId="0" borderId="0" xfId="7" applyNumberFormat="1" applyFont="1" applyFill="1" applyAlignment="1">
      <alignment wrapText="1"/>
    </xf>
    <xf numFmtId="4" fontId="10" fillId="0" borderId="0" xfId="0" applyNumberFormat="1" applyFont="1" applyAlignment="1"/>
    <xf numFmtId="4" fontId="9" fillId="0" borderId="0" xfId="0" applyNumberFormat="1" applyFont="1" applyFill="1" applyBorder="1" applyAlignment="1"/>
    <xf numFmtId="4" fontId="3" fillId="0" borderId="0" xfId="3" applyNumberFormat="1" applyFont="1" applyFill="1" applyBorder="1" applyAlignment="1">
      <alignment horizontal="right" wrapText="1"/>
    </xf>
    <xf numFmtId="0" fontId="3" fillId="0" borderId="0" xfId="3" applyFont="1" applyFill="1" applyBorder="1" applyAlignment="1">
      <alignment horizontal="left" wrapText="1"/>
    </xf>
    <xf numFmtId="0" fontId="3" fillId="0" borderId="0" xfId="9" applyFont="1" applyFill="1" applyAlignment="1">
      <alignment horizontal="left"/>
    </xf>
    <xf numFmtId="0" fontId="3" fillId="0" borderId="0" xfId="9" applyFont="1" applyFill="1" applyAlignment="1">
      <alignment horizontal="center"/>
    </xf>
    <xf numFmtId="0" fontId="3" fillId="0" borderId="0" xfId="13" applyFont="1" applyFill="1" applyAlignment="1">
      <alignment horizontal="center"/>
    </xf>
    <xf numFmtId="4" fontId="6" fillId="0" borderId="0" xfId="9" applyNumberFormat="1" applyFont="1" applyFill="1" applyAlignment="1">
      <alignment horizontal="right"/>
    </xf>
    <xf numFmtId="4" fontId="6" fillId="0" borderId="0" xfId="9" applyNumberFormat="1" applyFont="1" applyFill="1" applyAlignment="1">
      <alignment horizontal="center"/>
    </xf>
    <xf numFmtId="1" fontId="3" fillId="0" borderId="0" xfId="0" applyNumberFormat="1" applyFont="1" applyFill="1" applyAlignment="1">
      <alignment horizontal="center" vertical="center"/>
    </xf>
    <xf numFmtId="0" fontId="3" fillId="0" borderId="0" xfId="16" applyFont="1" applyFill="1" applyBorder="1" applyAlignment="1">
      <alignment horizontal="justify" wrapText="1"/>
    </xf>
    <xf numFmtId="0" fontId="6" fillId="0" borderId="0" xfId="0" applyFont="1" applyFill="1" applyAlignment="1">
      <alignment horizontal="center"/>
    </xf>
    <xf numFmtId="4" fontId="6" fillId="0" borderId="0" xfId="0" applyNumberFormat="1" applyFont="1" applyFill="1" applyAlignment="1"/>
    <xf numFmtId="4" fontId="3" fillId="0" borderId="0" xfId="0" applyNumberFormat="1" applyFont="1" applyFill="1" applyAlignment="1"/>
    <xf numFmtId="4" fontId="6" fillId="0" borderId="0" xfId="7" applyNumberFormat="1" applyFont="1" applyFill="1" applyAlignment="1"/>
    <xf numFmtId="49" fontId="3" fillId="0" borderId="0" xfId="0" applyNumberFormat="1" applyFont="1" applyFill="1" applyAlignment="1">
      <alignment wrapText="1"/>
    </xf>
    <xf numFmtId="49" fontId="6" fillId="0" borderId="0" xfId="0" applyNumberFormat="1" applyFont="1" applyFill="1" applyAlignment="1">
      <alignment horizontal="center"/>
    </xf>
    <xf numFmtId="0" fontId="6" fillId="0" borderId="0" xfId="0" applyFont="1" applyFill="1" applyBorder="1" applyAlignment="1">
      <alignment horizontal="center" vertical="center"/>
    </xf>
    <xf numFmtId="0" fontId="6" fillId="0" borderId="0" xfId="0" applyFont="1" applyFill="1" applyBorder="1" applyAlignment="1"/>
    <xf numFmtId="4" fontId="6" fillId="0" borderId="0" xfId="16" applyNumberFormat="1" applyFont="1" applyFill="1" applyAlignment="1">
      <alignment wrapText="1"/>
    </xf>
    <xf numFmtId="0" fontId="6" fillId="0" borderId="0" xfId="7" applyFont="1" applyFill="1" applyAlignment="1">
      <alignment horizontal="center" vertical="center"/>
    </xf>
    <xf numFmtId="4" fontId="3" fillId="0" borderId="0" xfId="7" applyNumberFormat="1" applyFont="1" applyFill="1" applyAlignment="1">
      <alignment horizontal="right"/>
    </xf>
    <xf numFmtId="4" fontId="3" fillId="0" borderId="0" xfId="7" applyNumberFormat="1" applyFont="1" applyFill="1" applyAlignment="1">
      <alignment horizontal="center"/>
    </xf>
    <xf numFmtId="4" fontId="6" fillId="0" borderId="0" xfId="8" applyNumberFormat="1" applyFont="1" applyFill="1" applyAlignment="1"/>
    <xf numFmtId="4" fontId="3" fillId="0" borderId="0" xfId="14" applyNumberFormat="1" applyFont="1" applyFill="1" applyAlignment="1"/>
    <xf numFmtId="4" fontId="3" fillId="0" borderId="0" xfId="16" applyNumberFormat="1" applyFont="1" applyFill="1" applyAlignment="1">
      <alignment wrapText="1"/>
    </xf>
    <xf numFmtId="4" fontId="6" fillId="0" borderId="0" xfId="16" applyNumberFormat="1" applyFont="1" applyFill="1" applyAlignment="1"/>
    <xf numFmtId="4" fontId="6" fillId="0" borderId="0" xfId="16" applyNumberFormat="1" applyFont="1" applyFill="1" applyAlignment="1">
      <alignment horizontal="center"/>
    </xf>
    <xf numFmtId="4" fontId="6" fillId="0" borderId="0" xfId="16" applyNumberFormat="1" applyFont="1" applyFill="1" applyBorder="1" applyAlignment="1">
      <alignment horizontal="right"/>
    </xf>
    <xf numFmtId="4" fontId="3" fillId="0" borderId="0" xfId="0" applyNumberFormat="1" applyFont="1" applyFill="1" applyAlignment="1">
      <alignment horizontal="right"/>
    </xf>
    <xf numFmtId="0" fontId="3" fillId="0" borderId="0" xfId="0" applyFont="1" applyFill="1" applyAlignment="1">
      <alignment wrapText="1"/>
    </xf>
    <xf numFmtId="0" fontId="3" fillId="0" borderId="0" xfId="0" applyFont="1" applyFill="1" applyAlignment="1">
      <alignment horizontal="center" wrapText="1"/>
    </xf>
    <xf numFmtId="0" fontId="6" fillId="0" borderId="0" xfId="0" applyFont="1" applyFill="1" applyAlignment="1">
      <alignment wrapText="1"/>
    </xf>
    <xf numFmtId="4" fontId="6" fillId="0" borderId="0" xfId="7" applyNumberFormat="1" applyFont="1" applyFill="1" applyAlignment="1">
      <alignment horizontal="center"/>
    </xf>
    <xf numFmtId="4" fontId="6" fillId="0" borderId="0" xfId="14" applyNumberFormat="1" applyFont="1" applyFill="1" applyAlignment="1">
      <alignment horizontal="center"/>
    </xf>
    <xf numFmtId="4" fontId="6" fillId="0" borderId="0" xfId="8" applyNumberFormat="1" applyFont="1" applyFill="1" applyAlignment="1">
      <alignment horizontal="center" wrapText="1"/>
    </xf>
    <xf numFmtId="4" fontId="6" fillId="0" borderId="0" xfId="0" applyNumberFormat="1" applyFont="1" applyFill="1" applyAlignment="1">
      <alignment horizontal="left" wrapText="1"/>
    </xf>
    <xf numFmtId="4" fontId="6" fillId="0" borderId="0" xfId="0" applyNumberFormat="1" applyFont="1" applyFill="1" applyAlignment="1">
      <alignment horizontal="center"/>
    </xf>
    <xf numFmtId="4" fontId="3" fillId="0" borderId="0" xfId="16" applyNumberFormat="1" applyFont="1" applyFill="1" applyAlignment="1">
      <alignment horizontal="right"/>
    </xf>
    <xf numFmtId="0" fontId="6" fillId="0" borderId="0" xfId="16" applyFont="1" applyFill="1" applyBorder="1" applyAlignment="1"/>
    <xf numFmtId="4" fontId="3" fillId="0" borderId="0" xfId="16" applyNumberFormat="1" applyFont="1" applyFill="1" applyAlignment="1"/>
    <xf numFmtId="4" fontId="6" fillId="0" borderId="0" xfId="16" applyNumberFormat="1" applyFont="1" applyFill="1" applyAlignment="1">
      <alignment horizontal="right"/>
    </xf>
    <xf numFmtId="49" fontId="6" fillId="0" borderId="0" xfId="0" applyNumberFormat="1" applyFont="1" applyFill="1" applyAlignment="1">
      <alignment wrapText="1"/>
    </xf>
    <xf numFmtId="0" fontId="6" fillId="0" borderId="0" xfId="0" applyFont="1" applyFill="1" applyAlignment="1">
      <alignment horizontal="center" vertical="center"/>
    </xf>
    <xf numFmtId="4" fontId="6" fillId="0" borderId="0" xfId="17" applyNumberFormat="1" applyFont="1" applyFill="1" applyAlignment="1">
      <alignment horizontal="right"/>
    </xf>
    <xf numFmtId="4" fontId="3" fillId="0" borderId="0" xfId="17" applyNumberFormat="1" applyFont="1" applyFill="1" applyAlignment="1">
      <alignment horizontal="right"/>
    </xf>
    <xf numFmtId="0" fontId="6" fillId="0" borderId="0" xfId="16" applyFont="1" applyFill="1" applyAlignment="1">
      <alignment horizontal="center" vertical="center"/>
    </xf>
    <xf numFmtId="4" fontId="3" fillId="0" borderId="0" xfId="7" applyNumberFormat="1" applyFont="1" applyFill="1" applyAlignment="1"/>
    <xf numFmtId="4" fontId="6" fillId="0" borderId="0" xfId="7" applyNumberFormat="1" applyFont="1" applyFill="1" applyAlignment="1">
      <alignment horizontal="right"/>
    </xf>
    <xf numFmtId="0" fontId="6" fillId="0" borderId="0" xfId="7" applyFont="1" applyFill="1" applyAlignment="1">
      <alignment horizontal="center"/>
    </xf>
    <xf numFmtId="0" fontId="11" fillId="0" borderId="0" xfId="0" applyFont="1" applyAlignment="1"/>
    <xf numFmtId="0" fontId="0" fillId="0" borderId="0" xfId="0" applyAlignment="1"/>
    <xf numFmtId="0" fontId="11" fillId="0" borderId="0" xfId="0" applyFont="1" applyAlignment="1">
      <alignment horizontal="left" wrapText="1"/>
    </xf>
    <xf numFmtId="4" fontId="11" fillId="0" borderId="0" xfId="18" applyNumberFormat="1" applyFont="1" applyAlignment="1">
      <alignment horizontal="center"/>
    </xf>
    <xf numFmtId="43" fontId="11" fillId="0" borderId="0" xfId="18" applyFont="1" applyAlignment="1">
      <alignment horizontal="center"/>
    </xf>
    <xf numFmtId="4" fontId="11" fillId="0" borderId="0" xfId="18" applyNumberFormat="1" applyFont="1" applyAlignment="1"/>
    <xf numFmtId="4" fontId="12" fillId="0" borderId="0" xfId="0" applyNumberFormat="1" applyFont="1" applyAlignment="1"/>
    <xf numFmtId="0" fontId="6" fillId="0" borderId="0" xfId="19" applyFont="1" applyFill="1" applyAlignment="1">
      <alignment wrapText="1"/>
    </xf>
    <xf numFmtId="4" fontId="6" fillId="0" borderId="0" xfId="19" applyNumberFormat="1" applyFont="1" applyFill="1" applyAlignment="1">
      <alignment horizontal="right" wrapText="1"/>
    </xf>
    <xf numFmtId="4" fontId="6" fillId="0" borderId="0" xfId="16" applyNumberFormat="1" applyFont="1" applyFill="1" applyAlignment="1">
      <alignment horizontal="center" vertical="center"/>
    </xf>
    <xf numFmtId="0" fontId="11" fillId="0" borderId="0" xfId="0" applyFont="1" applyAlignment="1">
      <alignment horizontal="center" vertical="center"/>
    </xf>
    <xf numFmtId="4" fontId="6" fillId="0" borderId="0" xfId="8" applyNumberFormat="1" applyFont="1" applyFill="1" applyBorder="1" applyAlignment="1">
      <alignment horizontal="right"/>
    </xf>
    <xf numFmtId="4" fontId="6" fillId="0" borderId="0" xfId="8" applyNumberFormat="1" applyFont="1" applyFill="1" applyAlignment="1">
      <alignment wrapText="1"/>
    </xf>
    <xf numFmtId="4" fontId="6" fillId="0" borderId="0" xfId="7" applyNumberFormat="1" applyFont="1" applyFill="1" applyAlignment="1">
      <alignment horizontal="center" wrapText="1"/>
    </xf>
    <xf numFmtId="164" fontId="3" fillId="0" borderId="0" xfId="8" applyFont="1" applyFill="1" applyAlignment="1">
      <alignment horizontal="right"/>
    </xf>
    <xf numFmtId="0" fontId="3" fillId="0" borderId="4" xfId="0" applyFont="1" applyFill="1" applyBorder="1" applyAlignment="1">
      <alignment horizontal="center" vertical="center"/>
    </xf>
    <xf numFmtId="0" fontId="3" fillId="0" borderId="0" xfId="0" applyFont="1" applyFill="1" applyBorder="1" applyAlignment="1"/>
    <xf numFmtId="0" fontId="6" fillId="0" borderId="0" xfId="0" applyFont="1" applyFill="1" applyBorder="1" applyAlignment="1">
      <alignment horizontal="center"/>
    </xf>
    <xf numFmtId="0" fontId="6" fillId="0" borderId="4" xfId="0" applyFont="1" applyFill="1" applyBorder="1" applyAlignment="1">
      <alignment horizontal="center" vertical="center"/>
    </xf>
    <xf numFmtId="2" fontId="3" fillId="0" borderId="0" xfId="0" applyNumberFormat="1" applyFont="1" applyFill="1" applyBorder="1" applyAlignment="1">
      <alignment horizontal="center"/>
    </xf>
    <xf numFmtId="0" fontId="3" fillId="0" borderId="0" xfId="0" applyFont="1" applyFill="1" applyBorder="1" applyAlignment="1">
      <alignment horizontal="center"/>
    </xf>
    <xf numFmtId="0" fontId="6" fillId="0" borderId="0" xfId="0" applyFont="1" applyFill="1" applyBorder="1" applyAlignment="1">
      <alignment horizontal="left"/>
    </xf>
    <xf numFmtId="4" fontId="3" fillId="0" borderId="0" xfId="16" applyNumberFormat="1" applyFont="1" applyFill="1" applyAlignment="1">
      <alignment horizontal="center"/>
    </xf>
    <xf numFmtId="4" fontId="0" fillId="0" borderId="0" xfId="0" applyNumberFormat="1" applyFill="1" applyAlignment="1"/>
    <xf numFmtId="4" fontId="2" fillId="0" borderId="0" xfId="0" applyNumberFormat="1" applyFont="1" applyFill="1" applyAlignment="1"/>
    <xf numFmtId="0" fontId="6" fillId="0" borderId="0" xfId="0" applyFont="1" applyFill="1" applyBorder="1" applyAlignment="1">
      <alignment horizontal="left" wrapText="1"/>
    </xf>
    <xf numFmtId="0" fontId="6" fillId="0" borderId="0" xfId="3" applyFont="1" applyFill="1" applyBorder="1" applyAlignment="1">
      <alignment horizontal="left" wrapText="1"/>
    </xf>
    <xf numFmtId="2" fontId="6" fillId="0" borderId="0" xfId="3" applyNumberFormat="1" applyFont="1" applyFill="1" applyBorder="1" applyAlignment="1">
      <alignment horizontal="center" wrapText="1"/>
    </xf>
    <xf numFmtId="0" fontId="6" fillId="0" borderId="0" xfId="0" applyFont="1" applyFill="1" applyBorder="1" applyAlignment="1">
      <alignment horizontal="center" wrapText="1"/>
    </xf>
    <xf numFmtId="0" fontId="10" fillId="0" borderId="0" xfId="0" applyFont="1" applyFill="1" applyBorder="1" applyAlignment="1">
      <alignment horizontal="left" wrapText="1"/>
    </xf>
    <xf numFmtId="0" fontId="14" fillId="0" borderId="0" xfId="0" applyFont="1" applyFill="1" applyBorder="1" applyAlignment="1">
      <alignment horizontal="center"/>
    </xf>
    <xf numFmtId="43" fontId="6" fillId="0" borderId="0" xfId="0" applyNumberFormat="1" applyFont="1" applyFill="1" applyAlignment="1"/>
    <xf numFmtId="43" fontId="6" fillId="0" borderId="0" xfId="7" applyNumberFormat="1" applyFont="1" applyFill="1" applyAlignment="1">
      <alignment horizontal="left"/>
    </xf>
    <xf numFmtId="4" fontId="3" fillId="0" borderId="0" xfId="0" applyNumberFormat="1" applyFont="1" applyFill="1" applyAlignment="1">
      <alignment wrapText="1"/>
    </xf>
    <xf numFmtId="0" fontId="6" fillId="0" borderId="0" xfId="0" applyFont="1" applyFill="1" applyAlignment="1">
      <alignment vertical="center"/>
    </xf>
    <xf numFmtId="0" fontId="3" fillId="0" borderId="0" xfId="0" applyFont="1" applyFill="1" applyAlignment="1">
      <alignment horizontal="right" wrapText="1"/>
    </xf>
    <xf numFmtId="4" fontId="3" fillId="0" borderId="0" xfId="0" applyNumberFormat="1" applyFont="1" applyFill="1" applyAlignment="1">
      <alignment horizontal="right" wrapText="1"/>
    </xf>
    <xf numFmtId="0" fontId="15" fillId="0" borderId="4"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9" applyFont="1" applyFill="1" applyAlignment="1">
      <alignment horizontal="center" vertical="center"/>
    </xf>
    <xf numFmtId="0" fontId="15" fillId="0" borderId="0" xfId="0" applyFont="1" applyFill="1" applyAlignment="1">
      <alignment horizontal="center" vertical="center"/>
    </xf>
    <xf numFmtId="43" fontId="3" fillId="0" borderId="0" xfId="14" applyFont="1" applyFill="1" applyAlignment="1">
      <alignment horizontal="left"/>
    </xf>
    <xf numFmtId="4" fontId="3" fillId="0" borderId="0" xfId="16" applyNumberFormat="1" applyFont="1" applyFill="1" applyAlignment="1">
      <alignment horizontal="right" wrapText="1"/>
    </xf>
    <xf numFmtId="4" fontId="6" fillId="0" borderId="0" xfId="16" applyNumberFormat="1" applyFont="1" applyFill="1" applyAlignment="1">
      <alignment horizontal="center" wrapText="1"/>
    </xf>
    <xf numFmtId="4" fontId="3" fillId="0" borderId="0" xfId="20" applyNumberFormat="1" applyFont="1" applyFill="1" applyAlignment="1">
      <alignment horizontal="right"/>
    </xf>
    <xf numFmtId="4" fontId="6" fillId="0" borderId="0" xfId="16" applyNumberFormat="1" applyFont="1" applyFill="1" applyAlignment="1">
      <alignment horizontal="left"/>
    </xf>
    <xf numFmtId="43" fontId="3" fillId="0" borderId="0" xfId="14" applyFont="1" applyFill="1" applyAlignment="1">
      <alignment horizontal="right"/>
    </xf>
    <xf numFmtId="43" fontId="3" fillId="0" borderId="0" xfId="14" applyFont="1" applyFill="1" applyAlignment="1">
      <alignment horizontal="center" vertical="center"/>
    </xf>
    <xf numFmtId="43" fontId="3" fillId="0" borderId="0" xfId="14" applyFont="1" applyFill="1" applyAlignment="1">
      <alignment horizont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2" fontId="3" fillId="0" borderId="0" xfId="16" applyNumberFormat="1" applyFont="1" applyFill="1" applyBorder="1" applyAlignment="1">
      <alignment horizontal="center" vertical="center"/>
    </xf>
    <xf numFmtId="4" fontId="6" fillId="0" borderId="0" xfId="16" applyNumberFormat="1" applyFont="1" applyFill="1" applyBorder="1" applyAlignment="1">
      <alignment horizontal="center"/>
    </xf>
    <xf numFmtId="0" fontId="6" fillId="0" borderId="0" xfId="16" applyFont="1" applyFill="1" applyAlignment="1">
      <alignment horizontal="left" wrapText="1"/>
    </xf>
    <xf numFmtId="2" fontId="15" fillId="0" borderId="0" xfId="16" applyNumberFormat="1" applyFont="1" applyFill="1" applyBorder="1" applyAlignment="1">
      <alignment horizontal="center" vertical="center"/>
    </xf>
    <xf numFmtId="0" fontId="15" fillId="0" borderId="0" xfId="16" applyFont="1" applyFill="1" applyBorder="1" applyAlignment="1">
      <alignment horizontal="justify" wrapText="1"/>
    </xf>
    <xf numFmtId="4" fontId="13" fillId="0" borderId="0" xfId="16" applyNumberFormat="1" applyFont="1" applyFill="1" applyAlignment="1"/>
    <xf numFmtId="4" fontId="13" fillId="0" borderId="0" xfId="16" applyNumberFormat="1" applyFont="1" applyFill="1" applyBorder="1" applyAlignment="1">
      <alignment horizontal="center"/>
    </xf>
    <xf numFmtId="4" fontId="13" fillId="0" borderId="0" xfId="16" applyNumberFormat="1" applyFont="1" applyFill="1" applyBorder="1" applyAlignment="1">
      <alignment horizontal="right"/>
    </xf>
    <xf numFmtId="4" fontId="15" fillId="0" borderId="0" xfId="16" applyNumberFormat="1" applyFont="1" applyFill="1" applyBorder="1" applyAlignment="1"/>
    <xf numFmtId="0" fontId="13" fillId="0" borderId="0" xfId="16" applyFont="1" applyFill="1" applyBorder="1" applyAlignment="1">
      <alignment horizontal="center"/>
    </xf>
    <xf numFmtId="0" fontId="13" fillId="0" borderId="0" xfId="16" applyFont="1" applyFill="1" applyAlignment="1">
      <alignment horizontal="center"/>
    </xf>
    <xf numFmtId="167" fontId="13" fillId="0" borderId="0" xfId="16" applyNumberFormat="1" applyFont="1" applyFill="1" applyBorder="1" applyAlignment="1">
      <alignment horizontal="center" vertical="center"/>
    </xf>
    <xf numFmtId="0" fontId="6" fillId="0" borderId="0" xfId="4" applyFont="1" applyFill="1" applyAlignment="1">
      <alignment wrapText="1"/>
    </xf>
    <xf numFmtId="4" fontId="6" fillId="0" borderId="0" xfId="21" applyNumberFormat="1" applyFont="1" applyFill="1" applyAlignment="1">
      <alignment horizontal="center" wrapText="1"/>
    </xf>
    <xf numFmtId="0" fontId="6" fillId="0" borderId="0" xfId="4" applyFont="1" applyFill="1" applyAlignment="1">
      <alignment horizontal="center" wrapText="1"/>
    </xf>
    <xf numFmtId="0" fontId="13" fillId="0" borderId="0" xfId="16" applyFont="1" applyFill="1" applyBorder="1" applyAlignment="1"/>
    <xf numFmtId="4" fontId="3" fillId="0" borderId="0" xfId="16" applyNumberFormat="1" applyFont="1" applyFill="1" applyBorder="1" applyAlignment="1">
      <alignment horizontal="center"/>
    </xf>
    <xf numFmtId="4" fontId="3" fillId="0" borderId="0" xfId="16" applyNumberFormat="1" applyFont="1" applyFill="1" applyBorder="1" applyAlignment="1">
      <alignment horizontal="right"/>
    </xf>
    <xf numFmtId="0" fontId="3" fillId="0" borderId="0" xfId="16" applyFont="1" applyFill="1" applyAlignment="1">
      <alignment horizontal="center" vertical="center"/>
    </xf>
    <xf numFmtId="4" fontId="3" fillId="0" borderId="0" xfId="16" applyNumberFormat="1" applyFont="1" applyFill="1" applyAlignment="1">
      <alignment horizontal="right"/>
    </xf>
    <xf numFmtId="4" fontId="3" fillId="0" borderId="0" xfId="16" applyNumberFormat="1" applyFont="1" applyFill="1" applyAlignment="1">
      <alignment vertical="center"/>
    </xf>
    <xf numFmtId="0" fontId="3" fillId="0" borderId="0" xfId="16" applyFont="1" applyFill="1" applyBorder="1" applyAlignment="1"/>
    <xf numFmtId="0" fontId="3" fillId="0" borderId="0" xfId="4" applyFont="1" applyFill="1" applyAlignment="1">
      <alignment wrapText="1"/>
    </xf>
    <xf numFmtId="0" fontId="3" fillId="0" borderId="0" xfId="0" applyFont="1" applyFill="1" applyAlignment="1">
      <alignment horizontal="left" wrapText="1"/>
    </xf>
    <xf numFmtId="0" fontId="3" fillId="0" borderId="0" xfId="4" applyFont="1" applyFill="1" applyAlignment="1">
      <alignment horizontal="left" wrapText="1"/>
    </xf>
    <xf numFmtId="4" fontId="3" fillId="0" borderId="0" xfId="1" applyNumberFormat="1" applyFont="1" applyFill="1" applyAlignment="1">
      <alignment horizontal="right" wrapText="1"/>
    </xf>
    <xf numFmtId="4" fontId="6" fillId="0" borderId="0" xfId="16" applyNumberFormat="1" applyFont="1" applyFill="1" applyAlignment="1">
      <alignment vertical="center"/>
    </xf>
    <xf numFmtId="4" fontId="3" fillId="0" borderId="0" xfId="16" applyNumberFormat="1" applyFont="1" applyFill="1" applyAlignment="1">
      <alignment horizontal="left"/>
    </xf>
    <xf numFmtId="4" fontId="3" fillId="0" borderId="0" xfId="22" applyNumberFormat="1" applyFont="1" applyFill="1" applyAlignment="1">
      <alignment horizontal="right"/>
    </xf>
    <xf numFmtId="4" fontId="3" fillId="0" borderId="0" xfId="16" applyNumberFormat="1" applyFont="1" applyFill="1" applyAlignment="1">
      <alignment horizontal="right" wrapText="1"/>
    </xf>
    <xf numFmtId="0" fontId="6" fillId="0" borderId="0" xfId="0" applyFont="1" applyFill="1" applyAlignment="1">
      <alignment horizontal="left" wrapText="1"/>
    </xf>
    <xf numFmtId="10" fontId="6" fillId="0" borderId="0" xfId="2" applyNumberFormat="1" applyFont="1" applyFill="1" applyAlignment="1">
      <alignment horizontal="right"/>
    </xf>
    <xf numFmtId="10" fontId="3" fillId="0" borderId="0" xfId="2" applyNumberFormat="1" applyFont="1" applyFill="1" applyAlignment="1">
      <alignment horizontal="left"/>
    </xf>
    <xf numFmtId="0" fontId="6" fillId="0" borderId="0" xfId="0" applyFont="1" applyFill="1" applyAlignment="1">
      <alignment horizontal="left" vertical="center" wrapText="1"/>
    </xf>
    <xf numFmtId="4" fontId="3" fillId="0" borderId="0" xfId="2" applyNumberFormat="1" applyFont="1" applyFill="1" applyAlignment="1">
      <alignment horizontal="left"/>
    </xf>
    <xf numFmtId="0" fontId="6" fillId="0" borderId="0" xfId="0" applyFont="1" applyFill="1" applyAlignment="1">
      <alignment horizontal="left" wrapText="1"/>
    </xf>
    <xf numFmtId="0" fontId="3" fillId="0" borderId="0" xfId="0" applyFont="1" applyFill="1" applyAlignment="1">
      <alignment horizontal="right"/>
    </xf>
    <xf numFmtId="0" fontId="3" fillId="0" borderId="0" xfId="0" applyFont="1" applyFill="1" applyAlignment="1">
      <alignment horizontal="right"/>
    </xf>
    <xf numFmtId="0" fontId="3" fillId="0" borderId="0" xfId="23" applyFont="1" applyBorder="1" applyAlignment="1">
      <alignment horizontal="center" vertical="center" wrapText="1"/>
    </xf>
    <xf numFmtId="0" fontId="8" fillId="0" borderId="0" xfId="23" applyFont="1" applyFill="1" applyBorder="1" applyAlignment="1">
      <alignment horizontal="left" vertical="center" wrapText="1"/>
    </xf>
    <xf numFmtId="4" fontId="6" fillId="0" borderId="0" xfId="23" applyNumberFormat="1" applyFont="1" applyAlignment="1">
      <alignment horizontal="right"/>
    </xf>
    <xf numFmtId="0" fontId="16" fillId="0" borderId="0" xfId="23" applyFont="1" applyBorder="1" applyAlignment="1">
      <alignment horizontal="center"/>
    </xf>
    <xf numFmtId="164" fontId="10" fillId="0" borderId="0" xfId="24" applyFont="1" applyBorder="1" applyAlignment="1">
      <alignment horizontal="center" wrapText="1"/>
    </xf>
    <xf numFmtId="4" fontId="6" fillId="0" borderId="0" xfId="23" applyNumberFormat="1" applyFont="1" applyBorder="1" applyAlignment="1">
      <alignment horizontal="center" wrapText="1"/>
    </xf>
    <xf numFmtId="4" fontId="3" fillId="0" borderId="0" xfId="23" applyNumberFormat="1" applyFont="1" applyBorder="1" applyAlignment="1">
      <alignment horizontal="center" wrapText="1"/>
    </xf>
    <xf numFmtId="164" fontId="16" fillId="0" borderId="0" xfId="24" applyFont="1"/>
    <xf numFmtId="0" fontId="16" fillId="0" borderId="0" xfId="23" applyFont="1"/>
    <xf numFmtId="0" fontId="17" fillId="0" borderId="0" xfId="23" applyFont="1"/>
    <xf numFmtId="0" fontId="6" fillId="0" borderId="0" xfId="23" applyFont="1" applyBorder="1" applyAlignment="1">
      <alignment horizontal="center" vertical="center" wrapText="1"/>
    </xf>
    <xf numFmtId="4" fontId="6" fillId="0" borderId="0" xfId="23" applyNumberFormat="1" applyFont="1" applyBorder="1" applyAlignment="1">
      <alignment horizontal="right" wrapText="1"/>
    </xf>
    <xf numFmtId="0" fontId="3" fillId="0" borderId="0" xfId="23" applyFont="1" applyBorder="1" applyAlignment="1">
      <alignment horizontal="center" vertical="center"/>
    </xf>
    <xf numFmtId="0" fontId="3" fillId="0" borderId="0" xfId="23" applyFont="1" applyBorder="1" applyAlignment="1">
      <alignment vertical="center" wrapText="1"/>
    </xf>
    <xf numFmtId="4" fontId="6" fillId="0" borderId="0" xfId="23" applyNumberFormat="1" applyFont="1" applyBorder="1" applyAlignment="1">
      <alignment horizontal="right"/>
    </xf>
    <xf numFmtId="164" fontId="10" fillId="0" borderId="0" xfId="24" applyFont="1" applyBorder="1" applyAlignment="1"/>
    <xf numFmtId="4" fontId="6" fillId="0" borderId="0" xfId="23" applyNumberFormat="1" applyFont="1" applyBorder="1" applyAlignment="1"/>
    <xf numFmtId="4" fontId="3" fillId="0" borderId="0" xfId="23" applyNumberFormat="1" applyFont="1" applyBorder="1" applyAlignment="1"/>
    <xf numFmtId="0" fontId="6" fillId="0" borderId="0" xfId="25" applyFont="1" applyBorder="1" applyAlignment="1">
      <alignment horizontal="center" vertical="center"/>
    </xf>
    <xf numFmtId="0" fontId="6" fillId="0" borderId="0" xfId="23" applyFont="1" applyFill="1" applyBorder="1" applyAlignment="1">
      <alignment vertical="center" wrapText="1"/>
    </xf>
    <xf numFmtId="4" fontId="6" fillId="0" borderId="0" xfId="24" applyNumberFormat="1" applyFont="1" applyFill="1" applyBorder="1" applyAlignment="1">
      <alignment horizontal="right"/>
    </xf>
    <xf numFmtId="4" fontId="6" fillId="0" borderId="0" xfId="23" applyNumberFormat="1" applyFont="1" applyFill="1" applyBorder="1" applyAlignment="1">
      <alignment horizontal="center"/>
    </xf>
    <xf numFmtId="164" fontId="10" fillId="0" borderId="0" xfId="24" applyFont="1" applyFill="1" applyBorder="1" applyAlignment="1"/>
    <xf numFmtId="4" fontId="6" fillId="0" borderId="0" xfId="23" applyNumberFormat="1" applyFont="1" applyFill="1" applyBorder="1" applyAlignment="1">
      <alignment vertical="center" wrapText="1"/>
    </xf>
    <xf numFmtId="4" fontId="6" fillId="0" borderId="0" xfId="23" applyNumberFormat="1" applyFont="1" applyFill="1" applyBorder="1" applyAlignment="1">
      <alignment horizontal="center" vertical="center"/>
    </xf>
    <xf numFmtId="0" fontId="6" fillId="0" borderId="0" xfId="25" applyFont="1" applyBorder="1" applyAlignment="1">
      <alignment vertical="center"/>
    </xf>
    <xf numFmtId="0" fontId="6" fillId="0" borderId="0" xfId="23" applyFont="1" applyBorder="1" applyAlignment="1">
      <alignment vertical="center" wrapText="1"/>
    </xf>
    <xf numFmtId="0" fontId="3" fillId="0" borderId="0" xfId="25" applyFont="1" applyBorder="1"/>
    <xf numFmtId="0" fontId="6" fillId="0" borderId="0" xfId="25" applyFont="1" applyBorder="1"/>
    <xf numFmtId="164" fontId="10" fillId="0" borderId="0" xfId="24" applyFont="1" applyFill="1" applyBorder="1" applyAlignment="1">
      <alignment horizontal="center"/>
    </xf>
    <xf numFmtId="0" fontId="16" fillId="0" borderId="0" xfId="23" applyFont="1" applyAlignment="1">
      <alignment vertical="center"/>
    </xf>
    <xf numFmtId="0" fontId="17" fillId="0" borderId="0" xfId="23" applyFont="1" applyAlignment="1">
      <alignment vertical="center"/>
    </xf>
    <xf numFmtId="0" fontId="6" fillId="0" borderId="0" xfId="23" applyFont="1" applyBorder="1" applyAlignment="1">
      <alignment horizontal="center" vertical="center"/>
    </xf>
    <xf numFmtId="0" fontId="3" fillId="0" borderId="0" xfId="25" applyFont="1" applyBorder="1" applyAlignment="1">
      <alignment horizontal="center" vertical="center"/>
    </xf>
    <xf numFmtId="0" fontId="3" fillId="0" borderId="0" xfId="25" applyFont="1" applyBorder="1" applyAlignment="1">
      <alignment vertical="center"/>
    </xf>
    <xf numFmtId="0" fontId="6" fillId="0" borderId="0" xfId="25" applyFont="1" applyFill="1" applyBorder="1" applyAlignment="1">
      <alignment vertical="center" wrapText="1"/>
    </xf>
    <xf numFmtId="0" fontId="6" fillId="0" borderId="0" xfId="25" applyFont="1" applyBorder="1" applyAlignment="1">
      <alignment horizontal="center"/>
    </xf>
    <xf numFmtId="0" fontId="6" fillId="0" borderId="0" xfId="25" applyFont="1" applyFill="1" applyBorder="1" applyAlignment="1">
      <alignment vertical="center"/>
    </xf>
    <xf numFmtId="0" fontId="6" fillId="0" borderId="0" xfId="25" applyFont="1" applyFill="1" applyBorder="1" applyAlignment="1">
      <alignment horizontal="center" vertical="center"/>
    </xf>
    <xf numFmtId="0" fontId="6" fillId="0" borderId="0" xfId="25" applyFont="1" applyFill="1" applyBorder="1" applyAlignment="1">
      <alignment horizontal="center"/>
    </xf>
    <xf numFmtId="0" fontId="6" fillId="0" borderId="0" xfId="25" applyFont="1" applyBorder="1" applyAlignment="1">
      <alignment vertical="center" wrapText="1"/>
    </xf>
    <xf numFmtId="4" fontId="6" fillId="0" borderId="0" xfId="23" applyNumberFormat="1" applyFont="1" applyFill="1" applyBorder="1" applyAlignment="1">
      <alignment horizontal="right"/>
    </xf>
    <xf numFmtId="164" fontId="6" fillId="0" borderId="0" xfId="24" applyFont="1" applyFill="1" applyBorder="1" applyAlignment="1">
      <alignment horizontal="center"/>
    </xf>
    <xf numFmtId="0" fontId="3" fillId="0" borderId="0" xfId="23" applyFont="1" applyBorder="1" applyAlignment="1">
      <alignment horizontal="right" vertical="center" wrapText="1"/>
    </xf>
    <xf numFmtId="164" fontId="20" fillId="0" borderId="0" xfId="24" applyFont="1"/>
    <xf numFmtId="0" fontId="6" fillId="0" borderId="0" xfId="23" applyFont="1"/>
    <xf numFmtId="164" fontId="6" fillId="0" borderId="0" xfId="24" applyFont="1" applyBorder="1" applyAlignment="1">
      <alignment horizontal="center"/>
    </xf>
    <xf numFmtId="0" fontId="3" fillId="0" borderId="0" xfId="23" applyFont="1" applyFill="1" applyBorder="1" applyAlignment="1">
      <alignment horizontal="left" wrapText="1"/>
    </xf>
    <xf numFmtId="4" fontId="8" fillId="0" borderId="0" xfId="26" applyNumberFormat="1" applyFont="1" applyBorder="1" applyAlignment="1">
      <alignment horizontal="right"/>
    </xf>
    <xf numFmtId="4" fontId="8" fillId="0" borderId="0" xfId="26" applyNumberFormat="1" applyFont="1" applyFill="1" applyBorder="1" applyAlignment="1"/>
    <xf numFmtId="164" fontId="16" fillId="0" borderId="0" xfId="24" applyFont="1" applyBorder="1"/>
    <xf numFmtId="0" fontId="10" fillId="0" borderId="0" xfId="0" applyFont="1" applyFill="1" applyBorder="1" applyAlignment="1">
      <alignment vertical="center"/>
    </xf>
    <xf numFmtId="4" fontId="10" fillId="0" borderId="0" xfId="26" applyNumberFormat="1" applyFont="1" applyBorder="1" applyAlignment="1">
      <alignment horizontal="right"/>
    </xf>
    <xf numFmtId="0" fontId="6" fillId="0" borderId="0" xfId="23" applyFont="1" applyFill="1" applyBorder="1" applyAlignment="1">
      <alignment horizontal="center" wrapText="1"/>
    </xf>
    <xf numFmtId="164" fontId="10" fillId="0" borderId="0" xfId="24" applyFont="1" applyBorder="1" applyAlignment="1">
      <alignment horizontal="left"/>
    </xf>
    <xf numFmtId="4" fontId="6" fillId="0" borderId="0" xfId="23" applyNumberFormat="1" applyFont="1" applyFill="1" applyBorder="1" applyAlignment="1"/>
    <xf numFmtId="4" fontId="3" fillId="0" borderId="0" xfId="26" applyNumberFormat="1" applyFont="1" applyFill="1" applyBorder="1" applyAlignment="1"/>
    <xf numFmtId="0" fontId="6" fillId="0" borderId="0" xfId="23" applyFont="1" applyFill="1" applyBorder="1" applyAlignment="1">
      <alignment vertical="center"/>
    </xf>
    <xf numFmtId="164" fontId="3" fillId="0" borderId="0" xfId="24" applyFont="1" applyFill="1" applyBorder="1" applyAlignment="1">
      <alignment horizontal="right" vertical="center"/>
    </xf>
    <xf numFmtId="4" fontId="8" fillId="0" borderId="0" xfId="15" applyNumberFormat="1" applyFont="1" applyFill="1" applyBorder="1" applyAlignment="1">
      <alignment horizontal="right"/>
    </xf>
    <xf numFmtId="4" fontId="8" fillId="0" borderId="0" xfId="2" applyNumberFormat="1" applyFont="1" applyFill="1" applyBorder="1" applyAlignment="1">
      <alignment horizontal="right"/>
    </xf>
    <xf numFmtId="0" fontId="16" fillId="0" borderId="0" xfId="23" applyFont="1" applyFill="1" applyBorder="1" applyAlignment="1">
      <alignment vertical="center"/>
    </xf>
    <xf numFmtId="0" fontId="8" fillId="0" borderId="0" xfId="26" applyFont="1" applyBorder="1" applyAlignment="1">
      <alignment horizontal="center"/>
    </xf>
    <xf numFmtId="164" fontId="8" fillId="0" borderId="0" xfId="24" applyFont="1" applyBorder="1" applyAlignment="1"/>
    <xf numFmtId="0" fontId="10" fillId="0" borderId="0" xfId="4" applyFont="1" applyFill="1" applyAlignment="1">
      <alignment horizontal="center" vertical="center"/>
    </xf>
    <xf numFmtId="0" fontId="8" fillId="0" borderId="0" xfId="4" applyFont="1" applyFill="1" applyAlignment="1">
      <alignment horizontal="right" vertical="center" wrapText="1"/>
    </xf>
    <xf numFmtId="0" fontId="10" fillId="0" borderId="0" xfId="4" applyFont="1" applyFill="1" applyAlignment="1">
      <alignment horizontal="left" vertical="center"/>
    </xf>
    <xf numFmtId="0" fontId="10" fillId="0" borderId="0" xfId="4" applyFont="1" applyFill="1" applyAlignment="1">
      <alignment vertical="center"/>
    </xf>
    <xf numFmtId="0" fontId="10" fillId="0" borderId="0" xfId="0" applyFont="1" applyFill="1" applyAlignment="1">
      <alignment vertical="center"/>
    </xf>
    <xf numFmtId="0" fontId="21" fillId="0" borderId="0" xfId="23" applyFont="1" applyFill="1" applyBorder="1" applyAlignment="1">
      <alignment vertical="center"/>
    </xf>
    <xf numFmtId="0" fontId="3" fillId="0" borderId="0" xfId="23" applyFont="1" applyFill="1" applyBorder="1" applyAlignment="1">
      <alignment horizontal="center" vertical="center"/>
    </xf>
    <xf numFmtId="0" fontId="6" fillId="0" borderId="0" xfId="27" applyFont="1" applyAlignment="1">
      <alignment horizontal="center" vertical="center" wrapText="1"/>
    </xf>
    <xf numFmtId="43" fontId="10" fillId="0" borderId="0" xfId="26" applyNumberFormat="1" applyFont="1" applyBorder="1" applyAlignment="1"/>
    <xf numFmtId="0" fontId="17" fillId="0" borderId="0" xfId="23" applyFont="1" applyAlignment="1">
      <alignment horizontal="center"/>
    </xf>
    <xf numFmtId="43" fontId="10" fillId="0" borderId="0" xfId="26" applyNumberFormat="1" applyFont="1" applyFill="1" applyBorder="1" applyAlignment="1"/>
    <xf numFmtId="0" fontId="3" fillId="0" borderId="0" xfId="23" applyFont="1" applyBorder="1" applyAlignment="1">
      <alignment horizontal="right"/>
    </xf>
    <xf numFmtId="164" fontId="16" fillId="0" borderId="0" xfId="23" applyNumberFormat="1" applyFont="1"/>
    <xf numFmtId="0" fontId="10" fillId="0" borderId="0" xfId="26" applyFont="1" applyAlignment="1">
      <alignment vertical="center"/>
    </xf>
    <xf numFmtId="0" fontId="23" fillId="0" borderId="0" xfId="26" applyFont="1"/>
    <xf numFmtId="164" fontId="10" fillId="0" borderId="0" xfId="24" applyFont="1"/>
    <xf numFmtId="0" fontId="10" fillId="0" borderId="0" xfId="26" applyFont="1"/>
    <xf numFmtId="0" fontId="10" fillId="0" borderId="0" xfId="26" applyFont="1" applyBorder="1" applyAlignment="1">
      <alignment horizontal="center"/>
    </xf>
    <xf numFmtId="0" fontId="10" fillId="0" borderId="0" xfId="26" applyFont="1" applyBorder="1" applyAlignment="1"/>
    <xf numFmtId="4" fontId="10" fillId="0" borderId="0" xfId="26" applyNumberFormat="1" applyFont="1" applyBorder="1" applyAlignment="1"/>
    <xf numFmtId="4" fontId="8" fillId="0" borderId="0" xfId="26" applyNumberFormat="1" applyFont="1" applyBorder="1" applyAlignment="1">
      <alignment wrapText="1"/>
    </xf>
    <xf numFmtId="4" fontId="10" fillId="0" borderId="0" xfId="26" applyNumberFormat="1" applyFont="1" applyAlignment="1">
      <alignment horizontal="right"/>
    </xf>
    <xf numFmtId="0" fontId="10" fillId="0" borderId="0" xfId="26" applyFont="1" applyAlignment="1">
      <alignment horizontal="center"/>
    </xf>
    <xf numFmtId="0" fontId="10" fillId="0" borderId="0" xfId="26" applyFont="1" applyAlignment="1"/>
    <xf numFmtId="4" fontId="10" fillId="0" borderId="0" xfId="26" applyNumberFormat="1" applyFont="1" applyAlignment="1"/>
    <xf numFmtId="4" fontId="8" fillId="0" borderId="0" xfId="26" applyNumberFormat="1" applyFont="1" applyAlignment="1">
      <alignment wrapText="1"/>
    </xf>
    <xf numFmtId="0" fontId="3" fillId="0" borderId="0" xfId="28" applyFont="1" applyFill="1" applyBorder="1" applyAlignment="1">
      <alignment horizontal="right"/>
    </xf>
    <xf numFmtId="4" fontId="3" fillId="0" borderId="0" xfId="0" applyNumberFormat="1" applyFont="1" applyFill="1" applyBorder="1" applyAlignment="1">
      <alignment horizontal="right"/>
    </xf>
    <xf numFmtId="4" fontId="3" fillId="0" borderId="0" xfId="28" applyNumberFormat="1" applyFont="1" applyFill="1" applyBorder="1" applyAlignment="1"/>
    <xf numFmtId="4" fontId="6" fillId="0" borderId="0" xfId="28" applyNumberFormat="1" applyFont="1" applyBorder="1" applyAlignment="1">
      <alignment horizontal="right"/>
    </xf>
    <xf numFmtId="0" fontId="3" fillId="0" borderId="0" xfId="28" applyFont="1" applyFill="1" applyBorder="1" applyAlignment="1">
      <alignment horizontal="center"/>
    </xf>
    <xf numFmtId="0" fontId="8" fillId="0" borderId="0" xfId="28" applyFont="1" applyFill="1" applyBorder="1" applyAlignment="1">
      <alignment horizontal="center"/>
    </xf>
    <xf numFmtId="0" fontId="8" fillId="0" borderId="0" xfId="26" applyFont="1"/>
    <xf numFmtId="0" fontId="8" fillId="0" borderId="0" xfId="26" applyFont="1" applyAlignment="1"/>
    <xf numFmtId="4" fontId="8" fillId="0" borderId="0" xfId="26" applyNumberFormat="1" applyFont="1" applyAlignment="1"/>
    <xf numFmtId="164" fontId="10" fillId="0" borderId="0" xfId="24" applyFont="1" applyAlignment="1"/>
    <xf numFmtId="164" fontId="10" fillId="0" borderId="0" xfId="24" applyFont="1" applyAlignment="1">
      <alignment horizontal="left"/>
    </xf>
    <xf numFmtId="0" fontId="10" fillId="0" borderId="0" xfId="29" applyFont="1" applyFill="1" applyBorder="1" applyAlignment="1"/>
    <xf numFmtId="0" fontId="3" fillId="0" borderId="0" xfId="0" applyFont="1" applyFill="1" applyAlignment="1">
      <alignment horizontal="center"/>
    </xf>
    <xf numFmtId="4" fontId="8" fillId="0" borderId="0" xfId="26" applyNumberFormat="1" applyFont="1" applyAlignment="1">
      <alignment horizontal="left"/>
    </xf>
    <xf numFmtId="4" fontId="23" fillId="0" borderId="0" xfId="26" applyNumberFormat="1" applyFont="1" applyAlignment="1"/>
    <xf numFmtId="168" fontId="8" fillId="0" borderId="0" xfId="30" applyNumberFormat="1" applyFont="1" applyFill="1" applyAlignment="1">
      <alignment horizontal="center" vertical="center"/>
    </xf>
    <xf numFmtId="0" fontId="8" fillId="0" borderId="0" xfId="31" applyFont="1" applyFill="1" applyAlignment="1">
      <alignment vertical="center" wrapText="1"/>
    </xf>
    <xf numFmtId="4" fontId="10" fillId="0" borderId="0" xfId="8" applyNumberFormat="1" applyFont="1" applyFill="1" applyAlignment="1">
      <alignment horizontal="center"/>
    </xf>
    <xf numFmtId="164" fontId="10" fillId="0" borderId="0" xfId="8" applyFont="1" applyFill="1" applyAlignment="1">
      <alignment horizontal="center"/>
    </xf>
    <xf numFmtId="4" fontId="8" fillId="0" borderId="0" xfId="8" applyNumberFormat="1" applyFont="1" applyFill="1" applyAlignment="1">
      <alignment horizontal="center"/>
    </xf>
    <xf numFmtId="4" fontId="10" fillId="0" borderId="0" xfId="8" applyNumberFormat="1" applyFont="1" applyFill="1" applyAlignment="1">
      <alignment horizontal="center" wrapText="1"/>
    </xf>
    <xf numFmtId="4" fontId="8" fillId="0" borderId="0" xfId="8" applyNumberFormat="1" applyFont="1" applyFill="1" applyAlignment="1">
      <alignment horizontal="right"/>
    </xf>
    <xf numFmtId="4" fontId="10" fillId="0" borderId="0" xfId="32" applyNumberFormat="1" applyFont="1" applyFill="1" applyAlignment="1">
      <alignment horizontal="left" vertical="center"/>
    </xf>
    <xf numFmtId="4" fontId="10" fillId="0" borderId="0" xfId="32" applyNumberFormat="1" applyFont="1" applyFill="1" applyAlignment="1">
      <alignment vertical="center"/>
    </xf>
    <xf numFmtId="4" fontId="10" fillId="0" borderId="0" xfId="30" applyFont="1" applyFill="1" applyAlignment="1">
      <alignment vertical="center"/>
    </xf>
    <xf numFmtId="4" fontId="6" fillId="2" borderId="0" xfId="16" applyNumberFormat="1" applyFont="1" applyFill="1" applyAlignment="1">
      <alignment horizontal="left" wrapText="1"/>
    </xf>
    <xf numFmtId="4" fontId="3" fillId="0" borderId="0" xfId="30" applyNumberFormat="1" applyFont="1" applyFill="1" applyAlignment="1">
      <alignment horizontal="left"/>
    </xf>
    <xf numFmtId="4" fontId="6" fillId="0" borderId="0" xfId="30" applyFont="1" applyFill="1" applyAlignment="1"/>
    <xf numFmtId="0" fontId="6" fillId="0" borderId="0" xfId="30" applyNumberFormat="1" applyFont="1" applyFill="1" applyBorder="1" applyAlignment="1">
      <alignment horizontal="center" vertical="center"/>
    </xf>
    <xf numFmtId="4" fontId="6" fillId="0" borderId="0" xfId="16" applyNumberFormat="1" applyFont="1" applyFill="1" applyAlignment="1">
      <alignment horizontal="left" wrapText="1"/>
    </xf>
    <xf numFmtId="168" fontId="6" fillId="0" borderId="0" xfId="30" applyNumberFormat="1" applyFont="1" applyFill="1" applyAlignment="1">
      <alignment horizontal="center" vertical="center"/>
    </xf>
    <xf numFmtId="0" fontId="6" fillId="0" borderId="0" xfId="30" applyNumberFormat="1" applyFont="1" applyFill="1" applyAlignment="1">
      <alignment horizontal="left" wrapText="1"/>
    </xf>
    <xf numFmtId="0" fontId="6" fillId="0" borderId="0" xfId="30" applyNumberFormat="1" applyFont="1" applyFill="1" applyAlignment="1">
      <alignment horizontal="center" vertical="center"/>
    </xf>
    <xf numFmtId="0" fontId="10" fillId="0" borderId="0" xfId="0" applyFont="1" applyFill="1" applyAlignment="1">
      <alignment horizontal="center" vertical="center"/>
    </xf>
    <xf numFmtId="0" fontId="8" fillId="0" borderId="0" xfId="0" applyFont="1" applyFill="1" applyAlignment="1">
      <alignment horizontal="right"/>
    </xf>
    <xf numFmtId="0" fontId="8" fillId="0" borderId="0" xfId="0" applyFont="1" applyFill="1" applyAlignment="1">
      <alignment horizontal="center"/>
    </xf>
    <xf numFmtId="4" fontId="8" fillId="0" borderId="0" xfId="0" applyNumberFormat="1" applyFont="1" applyFill="1" applyAlignment="1">
      <alignment horizontal="right"/>
    </xf>
    <xf numFmtId="4" fontId="8" fillId="0" borderId="0" xfId="0" applyNumberFormat="1" applyFont="1" applyFill="1" applyAlignment="1"/>
    <xf numFmtId="0" fontId="6" fillId="0" borderId="0" xfId="27" applyFont="1" applyFill="1" applyAlignment="1">
      <alignment horizontal="left" vertical="center" wrapText="1"/>
    </xf>
    <xf numFmtId="164" fontId="10" fillId="0" borderId="0" xfId="24" applyFont="1" applyAlignment="1">
      <alignment vertical="center"/>
    </xf>
    <xf numFmtId="0" fontId="23" fillId="0" borderId="0" xfId="26" applyFont="1" applyAlignment="1">
      <alignment vertical="center"/>
    </xf>
    <xf numFmtId="169" fontId="3" fillId="0" borderId="0" xfId="33" applyFont="1" applyFill="1" applyAlignment="1">
      <alignment horizontal="center"/>
    </xf>
    <xf numFmtId="4" fontId="3" fillId="0" borderId="0" xfId="33" applyNumberFormat="1" applyFont="1" applyFill="1" applyAlignment="1">
      <alignment horizontal="right"/>
    </xf>
    <xf numFmtId="170" fontId="3" fillId="0" borderId="0" xfId="34" applyNumberFormat="1" applyFont="1" applyFill="1" applyAlignment="1">
      <alignment horizontal="center"/>
    </xf>
    <xf numFmtId="170" fontId="6" fillId="0" borderId="0" xfId="33" applyNumberFormat="1" applyFont="1" applyFill="1" applyAlignment="1">
      <alignment horizontal="center"/>
    </xf>
    <xf numFmtId="4" fontId="6" fillId="0" borderId="0" xfId="34" applyNumberFormat="1" applyFont="1" applyFill="1" applyAlignment="1">
      <alignment horizontal="right"/>
    </xf>
    <xf numFmtId="4" fontId="3" fillId="0" borderId="0" xfId="34" applyNumberFormat="1" applyFont="1" applyFill="1" applyAlignment="1">
      <alignment horizontal="right"/>
    </xf>
    <xf numFmtId="169" fontId="6" fillId="0" borderId="0" xfId="33" applyFont="1" applyFill="1" applyAlignment="1">
      <alignment horizontal="center"/>
    </xf>
    <xf numFmtId="170" fontId="6" fillId="0" borderId="0" xfId="34" applyNumberFormat="1" applyFont="1" applyFill="1" applyAlignment="1">
      <alignment horizontal="center"/>
    </xf>
    <xf numFmtId="170" fontId="6" fillId="0" borderId="0" xfId="33" applyNumberFormat="1" applyFont="1" applyFill="1" applyAlignment="1">
      <alignment horizontal="center"/>
    </xf>
    <xf numFmtId="0" fontId="8" fillId="0" borderId="0" xfId="0" applyFont="1" applyFill="1" applyAlignment="1">
      <alignment horizontal="center" vertical="center"/>
    </xf>
    <xf numFmtId="4" fontId="10" fillId="0" borderId="0" xfId="0" applyNumberFormat="1" applyFont="1" applyFill="1" applyAlignment="1"/>
    <xf numFmtId="0" fontId="8" fillId="0" borderId="0" xfId="0" applyFont="1" applyFill="1" applyAlignment="1">
      <alignment horizontal="center"/>
    </xf>
    <xf numFmtId="0" fontId="10" fillId="0" borderId="0" xfId="0" applyFont="1" applyFill="1" applyAlignment="1">
      <alignment horizontal="left" vertical="center"/>
    </xf>
    <xf numFmtId="0" fontId="10" fillId="0" borderId="0" xfId="0" applyFont="1" applyFill="1" applyAlignment="1">
      <alignment horizontal="center" vertical="center"/>
    </xf>
    <xf numFmtId="0" fontId="10" fillId="0" borderId="0" xfId="0" applyFont="1" applyFill="1" applyAlignment="1">
      <alignment horizontal="center"/>
    </xf>
    <xf numFmtId="169" fontId="10" fillId="0" borderId="0" xfId="33" applyFont="1" applyFill="1" applyAlignment="1">
      <alignment horizontal="center" vertical="center"/>
    </xf>
    <xf numFmtId="0" fontId="6" fillId="0" borderId="0" xfId="35" applyFont="1" applyFill="1" applyAlignment="1">
      <alignment horizontal="center"/>
    </xf>
    <xf numFmtId="0" fontId="6" fillId="0" borderId="0" xfId="30" applyNumberFormat="1" applyFont="1" applyFill="1" applyAlignment="1">
      <alignment horizontal="left"/>
    </xf>
    <xf numFmtId="0" fontId="6" fillId="0" borderId="0" xfId="30" applyNumberFormat="1" applyFont="1" applyFill="1" applyAlignment="1"/>
    <xf numFmtId="169" fontId="6" fillId="0" borderId="0" xfId="33" applyFont="1" applyFill="1" applyAlignment="1">
      <alignment horizontal="left"/>
    </xf>
    <xf numFmtId="169" fontId="6" fillId="0" borderId="0" xfId="33" applyFont="1" applyFill="1" applyAlignment="1"/>
    <xf numFmtId="4" fontId="3" fillId="0" borderId="0" xfId="36" applyNumberFormat="1" applyFont="1" applyFill="1" applyBorder="1" applyAlignment="1">
      <alignment horizontal="left"/>
    </xf>
    <xf numFmtId="4" fontId="3" fillId="0" borderId="0" xfId="36" applyNumberFormat="1" applyFont="1" applyFill="1" applyBorder="1" applyAlignment="1">
      <alignment horizontal="right"/>
    </xf>
    <xf numFmtId="4" fontId="6" fillId="0" borderId="0" xfId="0" applyNumberFormat="1" applyFont="1" applyFill="1" applyBorder="1" applyAlignment="1">
      <alignment horizontal="right"/>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xf>
  </cellXfs>
  <cellStyles count="37">
    <cellStyle name="Millares [0] 3" xfId="36"/>
    <cellStyle name="Millares [0] 5" xfId="5"/>
    <cellStyle name="Millares [0] 5 2" xfId="11"/>
    <cellStyle name="Millares 10 2" xfId="8"/>
    <cellStyle name="Millares 10 2 2" xfId="24"/>
    <cellStyle name="Millares 12 5" xfId="17"/>
    <cellStyle name="Millares 16 3" xfId="15"/>
    <cellStyle name="Millares 2" xfId="1"/>
    <cellStyle name="Millares 2 2 2 2" xfId="34"/>
    <cellStyle name="Millares 2 4" xfId="21"/>
    <cellStyle name="Millares 3 2 2" xfId="2"/>
    <cellStyle name="Millares 3 3" xfId="20"/>
    <cellStyle name="Millares 3 4" xfId="14"/>
    <cellStyle name="Millares 3 4 2" xfId="18"/>
    <cellStyle name="Millares 4 2" xfId="22"/>
    <cellStyle name="Millares 9" xfId="6"/>
    <cellStyle name="Millares 9 2 5" xfId="12"/>
    <cellStyle name="Moneda 4" xfId="10"/>
    <cellStyle name="Normal" xfId="0" builtinId="0"/>
    <cellStyle name="Normal 10 2" xfId="26"/>
    <cellStyle name="Normal 11" xfId="3"/>
    <cellStyle name="Normal 13 2 2" xfId="13"/>
    <cellStyle name="Normal 14 2 2" xfId="32"/>
    <cellStyle name="Normal 15" xfId="33"/>
    <cellStyle name="Normal 15 2" xfId="31"/>
    <cellStyle name="Normal 16" xfId="7"/>
    <cellStyle name="Normal 2 2" xfId="4"/>
    <cellStyle name="Normal 2 2 2 2" xfId="9"/>
    <cellStyle name="Normal 3" xfId="28"/>
    <cellStyle name="Normal 8 2" xfId="16"/>
    <cellStyle name="Normal 9 2" xfId="19"/>
    <cellStyle name="Normal_EDIFICIO VILLA OLIMPICA 2" xfId="30"/>
    <cellStyle name="Normal_Formato Pres." xfId="25"/>
    <cellStyle name="Normal_Presp. Recon. Car. cruce Carretera  mella-guerra-bayaguana  2" xfId="27"/>
    <cellStyle name="Normal_Presp. Recon. Car. cruce Carretera  mella-guerra-bayaguana _LISTADO DE PRESUPUESTO" xfId="29"/>
    <cellStyle name="Normal_RESIDENCIAL SAN ANDRES 2" xfId="35"/>
    <cellStyle name="Normal_Xl0000020"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theme" Target="theme/theme1.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calcChain" Target="calcChain.xml"/><Relationship Id="rId5" Type="http://schemas.openxmlformats.org/officeDocument/2006/relationships/externalLink" Target="externalLinks/externalLink4.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styles" Target="style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sharedStrings" Target="sharedStrings.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147207</xdr:colOff>
      <xdr:row>1</xdr:row>
      <xdr:rowOff>8658</xdr:rowOff>
    </xdr:from>
    <xdr:to>
      <xdr:col>6</xdr:col>
      <xdr:colOff>432539</xdr:colOff>
      <xdr:row>2</xdr:row>
      <xdr:rowOff>146202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9857" y="199158"/>
          <a:ext cx="1123532" cy="328044"/>
        </a:xfrm>
        <a:prstGeom prst="rect">
          <a:avLst/>
        </a:prstGeom>
      </xdr:spPr>
    </xdr:pic>
    <xdr:clientData/>
  </xdr:twoCellAnchor>
  <xdr:oneCellAnchor>
    <xdr:from>
      <xdr:col>5</xdr:col>
      <xdr:colOff>147207</xdr:colOff>
      <xdr:row>1</xdr:row>
      <xdr:rowOff>8658</xdr:rowOff>
    </xdr:from>
    <xdr:ext cx="1123082" cy="328044"/>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09857" y="199158"/>
          <a:ext cx="1123082" cy="32804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artidas%20Electricas%20Terminaci&#243;n%20Construcci&#243;n%20Albergue%20Ni&#241;os%20Huerfanos%20de%20Moca.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PASARELA%20PEATONAL%20ESTACION%20ISABELA.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Cub.%20Reparacion%20Sub-centro%20de%20Salud%20Licey,%20Santiago%20(2)(Increment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cero%20Estrella\Cotizacion\2010\Proyectos%20Tipo%20A\REMODELACION%20AILA%202010\Licitaci&#243;n%20AILA%20(Remodelaci&#243;n%20terminal%20-%20MAyo%202010)%20(20-agosto-2010)%2022%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NICO-JOMARU\Users\Public\Documents\2006%2001%20Ene%20Texto.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Copia%20de%20Analisi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New%20Proyect\CANADA%20REPARTO%20PERALTA\CUBICACION%20FINAL%20ETAPA%201%20rev.%2022%20ENE%2020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0.0.0.18/Users/Users/supervision/AppData/Local/Microsoft/Windows/Temporary%20Internet%20Files/Low/Content.IE5/ALDN6VTN/CARPETA%20GENERAL/San%20Francisco%20de%20Macoris/Analisis%20de%20Precios%20Unitarios.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Comedor%20Juegos%20Regionales%20Bayaguan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WINDOWS\Desktop\Boca%20Chica\Oferta%20Economica%20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pbencosme/Downloads/Administrador%20de%20Obras%2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efs01/kfwpresupuesto/Documents%20and%20Settings/Soraya%20%20Mora/My%20Documents/SEE-KFW/BAHORUCO%20(NEIBA)/Documentos%20Soraya/SEE-2003/A.%20DE%20C.%20ARROYO%20PALM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Servidor01/ingenieria/Documents%20and%20Settings/Raul%20N.%20%20Rizek/My%20Documents/Carretera%20Sto.%20Dgo.%20-%20Samana/Precios%20Rincon%20de%20Molinillos.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Presup.%20dise&#241;o%20original%20(30-mar-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PADRE_LAS_CASAS\ANALISIS_TODO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Documents%20and%20Settings\jgonzalez\My%20Documents\OBRAS%20PUBLICAS%202011----PROYECTO\New%20Folder\DESTACAMENTO%20PADRE%20LAS%20CASAS\PRESUPUESTO%20CUARTEL%20P.N%20PADRE%20LAS%20CASAS\curso%20codia\Analisis%20de%20costos%20actualizado%20Jomaru.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pbencosme/Downloads/Caballeria.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Documents%20and%20Settings\Administrador\Escritorio\metodologia%20Presupuestos\Analisis%20de%20Edificaciones.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CIAceros%201erN..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Soportes%20Grales.Controles%20de%20Obra.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Presupuesto%20Habitacional%20Piedra%20BlancaX.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Documents%20and%20Settings\Administrator\My%20Documents\BACKUP%20JULIO\wandel\escritorio%201\PRESUPUESTOS\Peravia\Salinas\PRESUPUESTO%20viviend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xcalibur/presupuesto/CARPETAS%20DEPTO.%20PRESUPUESTOS/YANEL%20FERNANDEZ/sanchez%20ramirez/iteco/EDIFICIO%20ADMINISTRATIVO%20ITECO/PRESUPUESTO%20edificio%20administrativo%20ITECO.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21-22-9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Personal\Presupuesto%20Residencial%20Nicole%20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New%20Proyect\DESTOC\otross\PRESUPUESTO%20SABADO.%20MARLYNG\Canada%20Peralta\Documents%20and%20Settings\Administrator\My%20Documents\BACKUP%20JULIO\wandel\escritorio%201\PRESUPUESTOS\San%20Pedro%20de%20Macoris\PRESUPUESTO%20E-SPM-023-01-0"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Ca&#241;ada%20de%20Santiago\PRESUPUESTO_CANADA_REPARTO_PERALTA%20por%20macm.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EXCALIBUR/Presupuesto/Documents%20and%20Settings/Tony%20Hernandez/Mis%20documentos/presupuesto/presupuesto/SANCHEZ%20CURIEL/CADENA%20MAR%20PROYECTO/LOLIN%20NAVE%20PTA%20CAN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G:\Documents%20and%20Settings\Administrador\Escritorio\yanel\PERSONALTRABAJOS\mayra\Presupuesto%20escuela%20de%2024%20aulas%20desan_jua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pbencosme/Documents/Trabajos%20MOPC/CABALLERIA/E_IN_06-017%20CABALLERIA%20AEREA%20-%2027-10-2017/PLANOS/Reinforcement%20Bar%20Analysis%20-%20MOPC%20(3).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Documents%20and%20Settings\Luis%20Mota\My%20Documents\Arq.%20Fajar\CDE\Planos\Subestaci&#243;n%20Duverg&#23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J:\TRABAJO%20OBRAS%20PUBLICAS\TRIBUNAL%20CONST\01%20IE%2012020A%20Tribunal%20Constitucional%20OC%201PV%20CASETA%20PLAN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Ricardo%20Leslie/Documents/PRESUPUESTO%20GARDEN%20TOWER%20(Autosav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RCADO%20DE%20BARAHONA%20(%20ENERO%202019%20)%20MARILIS.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G:\Documents%20and%20Settings\Administrador\Escritorio\Presupuesto%20destacamento%20T1%2028-10-1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G:\Documents%20and%20Settings\Administrador\Escritorio\Users\yanel\Documents\PERSONALTRABAJOS\CUPIDO\PROYECTO%20MICHEL%20MARIE\PRESUPUESTO%20RESIDENCIAL%20MICHELLE%20MARIE%20modif.xls"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G.A.1(07junio2005).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Jaime/Documents/Oficina%20Comision%20Desarrollo%20Provincial/Iglesia%20Catalina/Iglesia%20Catalina%20(version%2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Copynet-17/E/LICITACION%20VILLAS%20TIPO%20PRESIDENCIAL%20BISONO/Villa%20%20Presidencial4,5,6%20BISONO-ultimo%20DEFINITIVO.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WINDOWS\Desktop\Constanza\Presupuestos\Oferta%20Constanz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Investigador/amell%20(d)/DONALD%20EXELL/D'%20DONALD/D'%20RaSol/presupuesto/presupuesto/Pres.%20Cubierta%20Altar.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cpadp/AppData/Local/Temp/Rar$DIa0.969/ANALISIS/MURO%20DE%20GAVIONES%20RIO%20PANSO/Presupuesto%20Canalizacion%20rio%20Ocoa,%20%20%20R.D.,jio%202012%20-%20copia%20(1).xls"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ACACIA%20ben.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Investigador/amell%20(d)/DONALD%20EXELL/D'%20DONALD/D'%20RaSol/presupuesto/presupuesto/antony's/SANCHEZ%20CURIEL/DSD%20(tanques%20falconbridge+varios)/nave%20fadoc%202.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Copia%20de%20UCLAS-COMENCE.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Metalicas.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UARIO-03/Almacen%20(D)/LP/Mis%20doc.%20of/OZORIA%202006/LAS%20AMERICAS/PRESUPUESTO/PRES.%20TUNEL%20CHARLE%20REV%20ABRIL%2007/TUNEL%20CHARLES%20ABRIL%2007.xls"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PRESUPUESTO%20PIT%20OFFICE.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Ofic/presupuesto/Documents%20and%20Settings/yfernandez/Mis%20documentos/poyectos/PRESUPUESTO%20RESIDENCIA%20ORQUIDEA%20TIPO%20A%20definitivo%20AGOSTO2006(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xcalibur/presupuesto/Users/yanel/Documents/PERSONALTRABAJOS/YANEL%200IS0E/YANEL%20FERNANDEZ/ITECO/edf.%20administrativo/PRESUPUESTO%20edificio%20administrativo%20ITECO.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Presupuesto%20general.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resupuesto%20Nave%20Omar%20CD%20VER.%20TECHO.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Cub.%20Policlinica%20en%20el%20Sector%20La%20Joya,%20palom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sheetName val="analisis Electrico"/>
      <sheetName val="Presup_"/>
      <sheetName val="Hoja2"/>
    </sheetNames>
    <sheetDataSet>
      <sheetData sheetId="0"/>
      <sheetData sheetId="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Presupuesto general metalico"/>
      <sheetName val="Presupuesto general"/>
      <sheetName val="PRESUPUEST"/>
      <sheetName val="INSUMO"/>
      <sheetName val="propuesta "/>
      <sheetName val="Varios"/>
      <sheetName val="Herr+Equip"/>
      <sheetName val="M.O instalacion"/>
      <sheetName val="M.O Fabricacion"/>
      <sheetName val=" pintura"/>
      <sheetName val="Corte+Sold"/>
      <sheetName val="ANALISIS"/>
      <sheetName val="Comparacion"/>
      <sheetName val="peso "/>
      <sheetName val="peso"/>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Estado Financiero"/>
      <sheetName val="Resumen"/>
      <sheetName val="R_Precios_Ajustado "/>
      <sheetName val="Cubicación"/>
      <sheetName val="Pagos"/>
      <sheetName val="Res-Financiero"/>
      <sheetName val="A"/>
      <sheetName val="anal term"/>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Insumos"/>
      <sheetName val="MO"/>
      <sheetName val="Precio de Vigas"/>
      <sheetName val="analisis"/>
      <sheetName val="Hss 10&quot; x 3&quot; x .125&quot;"/>
      <sheetName val="C 5&quot; x 10&quot; x 2 mm"/>
      <sheetName val="C 2&quot; x 10&quot; x 2mm"/>
    </sheetNames>
    <sheetDataSet>
      <sheetData sheetId="0"/>
      <sheetData sheetId="1" refreshError="1"/>
      <sheetData sheetId="2" refreshError="1"/>
      <sheetData sheetId="3" refreshError="1"/>
      <sheetData sheetId="4">
        <row r="4">
          <cell r="F4">
            <v>35.75</v>
          </cell>
        </row>
        <row r="5">
          <cell r="F5">
            <v>22</v>
          </cell>
        </row>
        <row r="773">
          <cell r="G773">
            <v>2.7450293706293705</v>
          </cell>
        </row>
        <row r="1453">
          <cell r="G1453">
            <v>1.18</v>
          </cell>
        </row>
        <row r="1534">
          <cell r="G1534">
            <v>1.18</v>
          </cell>
        </row>
        <row r="1637">
          <cell r="G1637">
            <v>1.1100000000000001</v>
          </cell>
        </row>
        <row r="1814">
          <cell r="G1814">
            <v>1.0990083501452665</v>
          </cell>
        </row>
        <row r="1872">
          <cell r="G1872">
            <v>1.04</v>
          </cell>
        </row>
        <row r="1977">
          <cell r="G1977">
            <v>1.01</v>
          </cell>
        </row>
        <row r="2304">
          <cell r="G2304">
            <v>1.1582807182752932</v>
          </cell>
        </row>
        <row r="2313">
          <cell r="G2313">
            <v>1.5546306759858588</v>
          </cell>
        </row>
        <row r="2322">
          <cell r="G2322">
            <v>1.1959693269503306</v>
          </cell>
        </row>
        <row r="2432">
          <cell r="G2432">
            <v>1.499981906661326</v>
          </cell>
        </row>
        <row r="2477">
          <cell r="G2477">
            <v>1.5569471130991022</v>
          </cell>
        </row>
        <row r="2486">
          <cell r="G2486">
            <v>1.5907568128034648</v>
          </cell>
        </row>
        <row r="2513">
          <cell r="G2513">
            <v>1.4007248423901459</v>
          </cell>
        </row>
        <row r="2860">
          <cell r="G2860">
            <v>0.92456503968147008</v>
          </cell>
        </row>
      </sheetData>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Ins 2"/>
      <sheetName val="FA"/>
      <sheetName val="Rndmto"/>
      <sheetName val="M.O."/>
      <sheetName val="Sheet4"/>
      <sheetName val="Resu"/>
      <sheetName val="Ana"/>
      <sheetName val="Indice"/>
    </sheetNames>
    <sheetDataSet>
      <sheetData sheetId="0" refreshError="1"/>
      <sheetData sheetId="1" refreshError="1">
        <row r="582">
          <cell r="E582">
            <v>115.6</v>
          </cell>
        </row>
        <row r="584">
          <cell r="E584">
            <v>425000</v>
          </cell>
        </row>
        <row r="592">
          <cell r="E592">
            <v>543000</v>
          </cell>
        </row>
      </sheetData>
      <sheetData sheetId="2" refreshError="1">
        <row r="51">
          <cell r="E51">
            <v>4.5</v>
          </cell>
        </row>
      </sheetData>
      <sheetData sheetId="3" refreshError="1"/>
      <sheetData sheetId="4" refreshError="1"/>
      <sheetData sheetId="5" refreshError="1"/>
      <sheetData sheetId="6" refreshError="1"/>
      <sheetData sheetId="7" refreshError="1"/>
      <sheetData sheetId="8" refreshError="1">
        <row r="11">
          <cell r="F11">
            <v>2274.5</v>
          </cell>
        </row>
        <row r="15">
          <cell r="F15">
            <v>2253</v>
          </cell>
        </row>
        <row r="19">
          <cell r="F19">
            <v>2253</v>
          </cell>
        </row>
        <row r="23">
          <cell r="F23">
            <v>2253</v>
          </cell>
        </row>
        <row r="27">
          <cell r="F27">
            <v>2253</v>
          </cell>
        </row>
        <row r="31">
          <cell r="F31">
            <v>2253</v>
          </cell>
        </row>
        <row r="35">
          <cell r="F35">
            <v>2253</v>
          </cell>
        </row>
        <row r="39">
          <cell r="F39">
            <v>2253</v>
          </cell>
        </row>
        <row r="43">
          <cell r="F43">
            <v>2253</v>
          </cell>
        </row>
        <row r="47">
          <cell r="F47">
            <v>2253</v>
          </cell>
        </row>
        <row r="51">
          <cell r="F51">
            <v>2253</v>
          </cell>
        </row>
        <row r="55">
          <cell r="F55">
            <v>2253</v>
          </cell>
        </row>
        <row r="59">
          <cell r="F59">
            <v>2253</v>
          </cell>
        </row>
        <row r="72">
          <cell r="F72">
            <v>694.65000000000009</v>
          </cell>
        </row>
        <row r="82">
          <cell r="F82">
            <v>818.43000000000006</v>
          </cell>
        </row>
        <row r="92">
          <cell r="F92">
            <v>904.86000000000013</v>
          </cell>
        </row>
        <row r="106">
          <cell r="F106">
            <v>614.06000000000006</v>
          </cell>
        </row>
        <row r="128">
          <cell r="F128">
            <v>2906.2199999999993</v>
          </cell>
        </row>
        <row r="139">
          <cell r="F139">
            <v>549.68000000000006</v>
          </cell>
        </row>
        <row r="150">
          <cell r="F150">
            <v>677.57</v>
          </cell>
        </row>
        <row r="161">
          <cell r="F161">
            <v>898.62</v>
          </cell>
        </row>
        <row r="172">
          <cell r="F172">
            <v>851.17000000000019</v>
          </cell>
        </row>
        <row r="183">
          <cell r="F183">
            <v>782.29000000000008</v>
          </cell>
        </row>
        <row r="194">
          <cell r="F194">
            <v>928.58000000000015</v>
          </cell>
        </row>
        <row r="205">
          <cell r="F205">
            <v>984.30000000000018</v>
          </cell>
        </row>
        <row r="216">
          <cell r="F216">
            <v>1487.0700000000004</v>
          </cell>
        </row>
        <row r="227">
          <cell r="F227">
            <v>1557.4700000000005</v>
          </cell>
        </row>
        <row r="238">
          <cell r="F238">
            <v>1483.9900000000002</v>
          </cell>
        </row>
        <row r="248">
          <cell r="F248">
            <v>1902.3000000000004</v>
          </cell>
        </row>
        <row r="253">
          <cell r="F253">
            <v>2338.06</v>
          </cell>
        </row>
        <row r="258">
          <cell r="F258">
            <v>1318.24</v>
          </cell>
        </row>
        <row r="263">
          <cell r="F263">
            <v>1324.1200000000001</v>
          </cell>
        </row>
        <row r="290">
          <cell r="F290">
            <v>14374.57</v>
          </cell>
        </row>
        <row r="291">
          <cell r="F291">
            <v>804.85</v>
          </cell>
        </row>
        <row r="327">
          <cell r="F327">
            <v>29660.49</v>
          </cell>
        </row>
        <row r="328">
          <cell r="F328">
            <v>880.92</v>
          </cell>
        </row>
        <row r="342">
          <cell r="F342">
            <v>4207.68</v>
          </cell>
        </row>
        <row r="343">
          <cell r="F343">
            <v>420.77</v>
          </cell>
        </row>
        <row r="352">
          <cell r="F352">
            <v>389.54999999999995</v>
          </cell>
        </row>
        <row r="359">
          <cell r="F359">
            <v>427.78999999999996</v>
          </cell>
        </row>
        <row r="366">
          <cell r="F366">
            <v>18.79</v>
          </cell>
        </row>
        <row r="371">
          <cell r="F371">
            <v>15.9</v>
          </cell>
        </row>
        <row r="375">
          <cell r="F375">
            <v>41.23</v>
          </cell>
        </row>
        <row r="380">
          <cell r="F380">
            <v>28.060000000000002</v>
          </cell>
        </row>
        <row r="387">
          <cell r="F387">
            <v>166.18</v>
          </cell>
        </row>
        <row r="392">
          <cell r="F392">
            <v>135.55000000000001</v>
          </cell>
        </row>
        <row r="399">
          <cell r="F399">
            <v>141.18</v>
          </cell>
        </row>
        <row r="407">
          <cell r="F407">
            <v>251.52999999999997</v>
          </cell>
        </row>
        <row r="415">
          <cell r="F415">
            <v>188.22</v>
          </cell>
        </row>
        <row r="423">
          <cell r="F423">
            <v>269.83999999999997</v>
          </cell>
        </row>
        <row r="430">
          <cell r="F430">
            <v>240.45999999999998</v>
          </cell>
        </row>
        <row r="438">
          <cell r="F438">
            <v>150.42000000000002</v>
          </cell>
        </row>
        <row r="443">
          <cell r="F443">
            <v>47.64</v>
          </cell>
        </row>
        <row r="448">
          <cell r="F448">
            <v>81.81</v>
          </cell>
        </row>
        <row r="453">
          <cell r="F453">
            <v>93.97999999999999</v>
          </cell>
        </row>
        <row r="458">
          <cell r="F458">
            <v>69.75</v>
          </cell>
        </row>
        <row r="467">
          <cell r="F467">
            <v>1134.3499999999999</v>
          </cell>
        </row>
        <row r="473">
          <cell r="F473">
            <v>1248.3999999999999</v>
          </cell>
        </row>
        <row r="479">
          <cell r="F479">
            <v>1002.25</v>
          </cell>
        </row>
        <row r="485">
          <cell r="F485">
            <v>1324.46</v>
          </cell>
        </row>
        <row r="491">
          <cell r="F491">
            <v>1661.6599999999999</v>
          </cell>
        </row>
        <row r="509">
          <cell r="F509">
            <v>1354.47</v>
          </cell>
        </row>
        <row r="515">
          <cell r="F515">
            <v>1274.4199999999998</v>
          </cell>
        </row>
        <row r="521">
          <cell r="F521">
            <v>1700.69</v>
          </cell>
        </row>
        <row r="527">
          <cell r="F527">
            <v>1068.3</v>
          </cell>
        </row>
        <row r="542">
          <cell r="F542">
            <v>15217.250000000002</v>
          </cell>
        </row>
        <row r="546">
          <cell r="F546">
            <v>17516.64</v>
          </cell>
        </row>
        <row r="550">
          <cell r="F550">
            <v>17674.7</v>
          </cell>
        </row>
        <row r="570">
          <cell r="F570">
            <v>19646.91</v>
          </cell>
        </row>
        <row r="574">
          <cell r="F574">
            <v>19867.61</v>
          </cell>
        </row>
        <row r="579">
          <cell r="F579">
            <v>21720.720000000001</v>
          </cell>
        </row>
        <row r="583">
          <cell r="F583">
            <v>24024.530000000002</v>
          </cell>
        </row>
        <row r="596">
          <cell r="F596">
            <v>13715.240000000002</v>
          </cell>
        </row>
        <row r="600">
          <cell r="F600">
            <v>13935.939999999999</v>
          </cell>
        </row>
        <row r="613">
          <cell r="F613">
            <v>13667.82</v>
          </cell>
        </row>
        <row r="617">
          <cell r="F617">
            <v>13888.519999999999</v>
          </cell>
        </row>
        <row r="630">
          <cell r="F630">
            <v>10257.959999999999</v>
          </cell>
        </row>
        <row r="634">
          <cell r="F634">
            <v>10478.66</v>
          </cell>
        </row>
        <row r="648">
          <cell r="F648">
            <v>10664.240000000002</v>
          </cell>
        </row>
        <row r="652">
          <cell r="F652">
            <v>9891.2999999999993</v>
          </cell>
        </row>
        <row r="666">
          <cell r="F666">
            <v>10111.719999999999</v>
          </cell>
        </row>
        <row r="670">
          <cell r="F670">
            <v>9097.26</v>
          </cell>
        </row>
        <row r="683">
          <cell r="F683">
            <v>12077.480000000001</v>
          </cell>
        </row>
        <row r="687">
          <cell r="F687">
            <v>11856.78</v>
          </cell>
        </row>
        <row r="700">
          <cell r="F700">
            <v>21807.11</v>
          </cell>
        </row>
        <row r="705">
          <cell r="F705">
            <v>21807.11</v>
          </cell>
        </row>
        <row r="710">
          <cell r="F710">
            <v>21807.11</v>
          </cell>
        </row>
        <row r="715">
          <cell r="F715">
            <v>21807.11</v>
          </cell>
        </row>
        <row r="728">
          <cell r="F728">
            <v>16292.18</v>
          </cell>
        </row>
        <row r="733">
          <cell r="F733">
            <v>16292.18</v>
          </cell>
        </row>
        <row r="756">
          <cell r="F756">
            <v>16244.759999999998</v>
          </cell>
        </row>
        <row r="761">
          <cell r="F761">
            <v>16552.739999999998</v>
          </cell>
        </row>
        <row r="766">
          <cell r="F766">
            <v>16244.759999999998</v>
          </cell>
        </row>
        <row r="771">
          <cell r="F771">
            <v>16552.739999999998</v>
          </cell>
        </row>
        <row r="777">
          <cell r="F777">
            <v>16508.25</v>
          </cell>
        </row>
        <row r="782">
          <cell r="F782">
            <v>16552.739999999998</v>
          </cell>
        </row>
        <row r="788">
          <cell r="F788">
            <v>16508.25</v>
          </cell>
        </row>
        <row r="793">
          <cell r="F793">
            <v>16552.739999999998</v>
          </cell>
        </row>
        <row r="806">
          <cell r="F806">
            <v>12834.9</v>
          </cell>
        </row>
        <row r="811">
          <cell r="F811">
            <v>13079.970000000001</v>
          </cell>
        </row>
        <row r="817">
          <cell r="F817">
            <v>13044.57</v>
          </cell>
        </row>
        <row r="822">
          <cell r="F822">
            <v>13079.970000000001</v>
          </cell>
        </row>
        <row r="836">
          <cell r="F836">
            <v>13241.18</v>
          </cell>
        </row>
        <row r="841">
          <cell r="F841">
            <v>13509.470000000001</v>
          </cell>
        </row>
        <row r="847">
          <cell r="F847">
            <v>13241.18</v>
          </cell>
        </row>
        <row r="852">
          <cell r="F852">
            <v>13509.470000000001</v>
          </cell>
        </row>
        <row r="859">
          <cell r="F859">
            <v>13470.720000000001</v>
          </cell>
        </row>
        <row r="864">
          <cell r="F864">
            <v>13509.470000000001</v>
          </cell>
        </row>
        <row r="871">
          <cell r="F871">
            <v>13470.720000000001</v>
          </cell>
        </row>
        <row r="876">
          <cell r="F876">
            <v>13509.470000000001</v>
          </cell>
        </row>
        <row r="890">
          <cell r="F890">
            <v>12467.96</v>
          </cell>
        </row>
        <row r="895">
          <cell r="F895">
            <v>11977.32</v>
          </cell>
        </row>
        <row r="902">
          <cell r="F902">
            <v>12727.3</v>
          </cell>
        </row>
        <row r="907">
          <cell r="F907">
            <v>12771.08</v>
          </cell>
        </row>
        <row r="920">
          <cell r="F920">
            <v>14456.350000000002</v>
          </cell>
        </row>
        <row r="925">
          <cell r="F925">
            <v>14936.05</v>
          </cell>
        </row>
        <row r="931">
          <cell r="F931">
            <v>14866.76</v>
          </cell>
        </row>
        <row r="936">
          <cell r="F936">
            <v>14936.05</v>
          </cell>
        </row>
        <row r="949">
          <cell r="F949">
            <v>16402.82</v>
          </cell>
        </row>
        <row r="954">
          <cell r="F954">
            <v>16710.8</v>
          </cell>
        </row>
        <row r="960">
          <cell r="F960">
            <v>16666.309999999998</v>
          </cell>
        </row>
        <row r="965">
          <cell r="F965">
            <v>16710.8</v>
          </cell>
        </row>
        <row r="978">
          <cell r="F978">
            <v>12992.96</v>
          </cell>
        </row>
        <row r="983">
          <cell r="F983">
            <v>13238.03</v>
          </cell>
        </row>
        <row r="989">
          <cell r="F989">
            <v>13202.630000000001</v>
          </cell>
        </row>
        <row r="994">
          <cell r="F994">
            <v>13238.03</v>
          </cell>
        </row>
        <row r="1008">
          <cell r="F1008">
            <v>13399.240000000002</v>
          </cell>
        </row>
        <row r="1013">
          <cell r="F1013">
            <v>13667.529999999999</v>
          </cell>
        </row>
        <row r="1019">
          <cell r="F1019">
            <v>13399.24</v>
          </cell>
        </row>
        <row r="1024">
          <cell r="F1024">
            <v>13667.529999999999</v>
          </cell>
        </row>
        <row r="1031">
          <cell r="F1031">
            <v>13628.779999999999</v>
          </cell>
        </row>
        <row r="1036">
          <cell r="F1036">
            <v>13667.529999999999</v>
          </cell>
        </row>
        <row r="1043">
          <cell r="F1043">
            <v>13628.779999999999</v>
          </cell>
        </row>
        <row r="1048">
          <cell r="F1048">
            <v>13667.529999999999</v>
          </cell>
        </row>
        <row r="1062">
          <cell r="F1062">
            <v>12626.02</v>
          </cell>
        </row>
        <row r="1067">
          <cell r="F1067">
            <v>12135.380000000001</v>
          </cell>
        </row>
        <row r="1074">
          <cell r="F1074">
            <v>12885.36</v>
          </cell>
        </row>
        <row r="1079">
          <cell r="F1079">
            <v>12929.14</v>
          </cell>
        </row>
        <row r="1092">
          <cell r="F1092">
            <v>14591.780000000002</v>
          </cell>
        </row>
        <row r="1097">
          <cell r="F1097">
            <v>15071.48</v>
          </cell>
        </row>
        <row r="1103">
          <cell r="F1103">
            <v>15002.19</v>
          </cell>
        </row>
        <row r="1108">
          <cell r="F1108">
            <v>15071.48</v>
          </cell>
        </row>
        <row r="1121">
          <cell r="F1121">
            <v>16664.399999999998</v>
          </cell>
        </row>
        <row r="1126">
          <cell r="F1126">
            <v>16972.379999999997</v>
          </cell>
        </row>
        <row r="1132">
          <cell r="F1132">
            <v>16927.89</v>
          </cell>
        </row>
        <row r="1137">
          <cell r="F1137">
            <v>16972.379999999997</v>
          </cell>
        </row>
        <row r="1150">
          <cell r="F1150">
            <v>13254.539999999999</v>
          </cell>
        </row>
        <row r="1155">
          <cell r="F1155">
            <v>13499.61</v>
          </cell>
        </row>
        <row r="1161">
          <cell r="F1161">
            <v>13464.21</v>
          </cell>
        </row>
        <row r="1166">
          <cell r="F1166">
            <v>13499.61</v>
          </cell>
        </row>
        <row r="1180">
          <cell r="F1180">
            <v>13660.82</v>
          </cell>
        </row>
        <row r="1185">
          <cell r="F1185">
            <v>13929.11</v>
          </cell>
        </row>
        <row r="1191">
          <cell r="F1191">
            <v>13660.82</v>
          </cell>
        </row>
        <row r="1196">
          <cell r="F1196">
            <v>13929.11</v>
          </cell>
        </row>
        <row r="1203">
          <cell r="F1203">
            <v>13890.36</v>
          </cell>
        </row>
        <row r="1208">
          <cell r="F1208">
            <v>13929.11</v>
          </cell>
        </row>
        <row r="1215">
          <cell r="F1215">
            <v>13890.36</v>
          </cell>
        </row>
        <row r="1220">
          <cell r="F1220">
            <v>13929.11</v>
          </cell>
        </row>
        <row r="1234">
          <cell r="F1234">
            <v>12887.599999999999</v>
          </cell>
        </row>
        <row r="1239">
          <cell r="F1239">
            <v>12396.96</v>
          </cell>
        </row>
        <row r="1246">
          <cell r="F1246">
            <v>13146.939999999999</v>
          </cell>
        </row>
        <row r="1251">
          <cell r="F1251">
            <v>13190.72</v>
          </cell>
        </row>
        <row r="1264">
          <cell r="F1264">
            <v>14853.36</v>
          </cell>
        </row>
        <row r="1269">
          <cell r="F1269">
            <v>15333.06</v>
          </cell>
        </row>
        <row r="1275">
          <cell r="F1275">
            <v>15263.77</v>
          </cell>
        </row>
        <row r="1280">
          <cell r="F1280">
            <v>15333.06</v>
          </cell>
        </row>
        <row r="1295">
          <cell r="F1295">
            <v>12646.11</v>
          </cell>
        </row>
        <row r="1307">
          <cell r="F1307">
            <v>12866.81</v>
          </cell>
        </row>
        <row r="1343">
          <cell r="F1343">
            <v>10926.86</v>
          </cell>
        </row>
        <row r="1355">
          <cell r="F1355">
            <v>11147.56</v>
          </cell>
        </row>
        <row r="1371">
          <cell r="F1371">
            <v>25487.59</v>
          </cell>
        </row>
        <row r="1384">
          <cell r="F1384">
            <v>25708.29</v>
          </cell>
        </row>
        <row r="1397">
          <cell r="F1397">
            <v>19088.740000000002</v>
          </cell>
        </row>
        <row r="1410">
          <cell r="F1410">
            <v>19309.440000000002</v>
          </cell>
        </row>
        <row r="1448">
          <cell r="F1448">
            <v>16184.390000000001</v>
          </cell>
        </row>
        <row r="1460">
          <cell r="F1460">
            <v>16405.09</v>
          </cell>
        </row>
        <row r="1473">
          <cell r="F1473">
            <v>28064.53</v>
          </cell>
        </row>
        <row r="1486">
          <cell r="F1486">
            <v>21665.68</v>
          </cell>
        </row>
        <row r="1498">
          <cell r="F1498">
            <v>18761.330000000002</v>
          </cell>
        </row>
        <row r="1513">
          <cell r="F1513">
            <v>8380.77</v>
          </cell>
        </row>
        <row r="1517">
          <cell r="F1517">
            <v>8380.77</v>
          </cell>
        </row>
        <row r="1522">
          <cell r="F1522">
            <v>8520.83</v>
          </cell>
        </row>
        <row r="1527">
          <cell r="F1527">
            <v>8520.83</v>
          </cell>
        </row>
        <row r="1539">
          <cell r="F1539">
            <v>7299.48</v>
          </cell>
        </row>
        <row r="1543">
          <cell r="F1543">
            <v>7299.48</v>
          </cell>
        </row>
        <row r="1548">
          <cell r="F1548">
            <v>7414.67</v>
          </cell>
        </row>
        <row r="1553">
          <cell r="F1553">
            <v>7414.67</v>
          </cell>
        </row>
        <row r="1565">
          <cell r="F1565">
            <v>10680.16</v>
          </cell>
        </row>
        <row r="1569">
          <cell r="F1569">
            <v>10680.16</v>
          </cell>
        </row>
        <row r="1574">
          <cell r="F1574">
            <v>10820.220000000001</v>
          </cell>
        </row>
        <row r="1579">
          <cell r="F1579">
            <v>10820.220000000001</v>
          </cell>
        </row>
        <row r="1591">
          <cell r="F1591">
            <v>9598.869999999999</v>
          </cell>
        </row>
        <row r="1595">
          <cell r="F1595">
            <v>9598.8700000000008</v>
          </cell>
        </row>
        <row r="1600">
          <cell r="F1600">
            <v>9714.06</v>
          </cell>
        </row>
        <row r="1605">
          <cell r="F1605">
            <v>9714.06</v>
          </cell>
        </row>
        <row r="1621">
          <cell r="F1621">
            <v>14802.09</v>
          </cell>
        </row>
        <row r="1625">
          <cell r="F1625">
            <v>14802.09</v>
          </cell>
        </row>
        <row r="1630">
          <cell r="F1630">
            <v>14941.89</v>
          </cell>
        </row>
        <row r="1635">
          <cell r="F1635">
            <v>14941.89</v>
          </cell>
        </row>
        <row r="1648">
          <cell r="F1648">
            <v>14960.150000000001</v>
          </cell>
        </row>
        <row r="1652">
          <cell r="F1652">
            <v>14960.15</v>
          </cell>
        </row>
        <row r="1657">
          <cell r="F1657">
            <v>15099.95</v>
          </cell>
        </row>
        <row r="1662">
          <cell r="F1662">
            <v>15099.95</v>
          </cell>
        </row>
        <row r="1675">
          <cell r="F1675">
            <v>15221.73</v>
          </cell>
        </row>
        <row r="1679">
          <cell r="F1679">
            <v>15221.73</v>
          </cell>
        </row>
        <row r="1684">
          <cell r="F1684">
            <v>15361.53</v>
          </cell>
        </row>
        <row r="1689">
          <cell r="F1689">
            <v>15361.53</v>
          </cell>
        </row>
        <row r="1702">
          <cell r="F1702">
            <v>12270.74</v>
          </cell>
        </row>
        <row r="1706">
          <cell r="F1706">
            <v>12270.74</v>
          </cell>
        </row>
        <row r="1711">
          <cell r="F1711">
            <v>12375.720000000001</v>
          </cell>
        </row>
        <row r="1716">
          <cell r="F1716">
            <v>12375.720000000001</v>
          </cell>
        </row>
        <row r="1729">
          <cell r="F1729">
            <v>12428.8</v>
          </cell>
        </row>
        <row r="1733">
          <cell r="F1733">
            <v>12428.800000000001</v>
          </cell>
        </row>
        <row r="1738">
          <cell r="F1738">
            <v>12533.78</v>
          </cell>
        </row>
        <row r="1743">
          <cell r="F1743">
            <v>12533.78</v>
          </cell>
        </row>
        <row r="1756">
          <cell r="F1756">
            <v>16983.34</v>
          </cell>
        </row>
        <row r="1760">
          <cell r="F1760">
            <v>16983.34</v>
          </cell>
        </row>
        <row r="1765">
          <cell r="F1765">
            <v>17356.36</v>
          </cell>
        </row>
        <row r="1770">
          <cell r="F1770">
            <v>17356.36</v>
          </cell>
        </row>
        <row r="1783">
          <cell r="F1783">
            <v>13814.14</v>
          </cell>
        </row>
        <row r="1787">
          <cell r="F1787">
            <v>13814.140000000001</v>
          </cell>
        </row>
        <row r="1792">
          <cell r="F1792">
            <v>14000.650000000001</v>
          </cell>
        </row>
        <row r="1797">
          <cell r="F1797">
            <v>14000.650000000001</v>
          </cell>
        </row>
        <row r="1810">
          <cell r="F1810">
            <v>17244.919999999998</v>
          </cell>
        </row>
        <row r="1814">
          <cell r="F1814">
            <v>17244.920000000002</v>
          </cell>
        </row>
        <row r="1819">
          <cell r="F1819">
            <v>17617.940000000002</v>
          </cell>
        </row>
        <row r="1824">
          <cell r="F1824">
            <v>17617.940000000002</v>
          </cell>
        </row>
        <row r="1837">
          <cell r="F1837">
            <v>14075.719999999998</v>
          </cell>
        </row>
        <row r="1841">
          <cell r="F1841">
            <v>14075.720000000001</v>
          </cell>
        </row>
        <row r="1846">
          <cell r="F1846">
            <v>14262.23</v>
          </cell>
        </row>
        <row r="1851">
          <cell r="F1851">
            <v>14262.23</v>
          </cell>
        </row>
        <row r="1866">
          <cell r="F1866">
            <v>14648.619999999999</v>
          </cell>
        </row>
        <row r="1871">
          <cell r="F1871">
            <v>14648.619999999999</v>
          </cell>
        </row>
        <row r="1876">
          <cell r="F1876">
            <v>14648.619999999999</v>
          </cell>
        </row>
        <row r="1881">
          <cell r="F1881">
            <v>14648.619999999999</v>
          </cell>
        </row>
        <row r="1885">
          <cell r="F1885">
            <v>14591.769999999999</v>
          </cell>
        </row>
        <row r="1890">
          <cell r="F1890">
            <v>14591.769999999999</v>
          </cell>
        </row>
        <row r="1896">
          <cell r="F1896">
            <v>14591.769999999999</v>
          </cell>
        </row>
        <row r="1901">
          <cell r="F1901">
            <v>14591.769999999999</v>
          </cell>
        </row>
        <row r="1913">
          <cell r="F1913">
            <v>16948.009999999998</v>
          </cell>
        </row>
        <row r="1918">
          <cell r="F1918">
            <v>16948.010000000002</v>
          </cell>
        </row>
        <row r="1923">
          <cell r="F1923">
            <v>16948.010000000002</v>
          </cell>
        </row>
        <row r="1928">
          <cell r="F1928">
            <v>16948.010000000002</v>
          </cell>
        </row>
        <row r="1940">
          <cell r="F1940">
            <v>17106.07</v>
          </cell>
        </row>
        <row r="1945">
          <cell r="F1945">
            <v>17106.07</v>
          </cell>
        </row>
        <row r="1950">
          <cell r="F1950">
            <v>17106.07</v>
          </cell>
        </row>
        <row r="1955">
          <cell r="F1955">
            <v>17106.07</v>
          </cell>
        </row>
        <row r="1967">
          <cell r="F1967">
            <v>17367.649999999998</v>
          </cell>
        </row>
        <row r="1972">
          <cell r="F1972">
            <v>17367.650000000001</v>
          </cell>
        </row>
        <row r="1977">
          <cell r="F1977">
            <v>17367.650000000001</v>
          </cell>
        </row>
        <row r="1982">
          <cell r="F1982">
            <v>17367.650000000001</v>
          </cell>
        </row>
        <row r="1998">
          <cell r="F1998">
            <v>12271.2</v>
          </cell>
        </row>
        <row r="2004">
          <cell r="F2004">
            <v>12558.26</v>
          </cell>
        </row>
        <row r="2017">
          <cell r="F2017">
            <v>9874.07</v>
          </cell>
        </row>
        <row r="2023">
          <cell r="F2023">
            <v>10094.75</v>
          </cell>
        </row>
        <row r="2036">
          <cell r="F2036">
            <v>9508.7599999999984</v>
          </cell>
        </row>
        <row r="2042">
          <cell r="F2042">
            <v>9753.3100000000013</v>
          </cell>
        </row>
        <row r="2056">
          <cell r="F2056">
            <v>8107.4699999999993</v>
          </cell>
        </row>
        <row r="2061">
          <cell r="F2061">
            <v>8107.4699999999993</v>
          </cell>
        </row>
        <row r="2068">
          <cell r="F2068">
            <v>8295.43</v>
          </cell>
        </row>
        <row r="2081">
          <cell r="F2081">
            <v>14570.59</v>
          </cell>
        </row>
        <row r="2086">
          <cell r="F2086">
            <v>14906.109999999999</v>
          </cell>
        </row>
        <row r="2092">
          <cell r="F2092">
            <v>14857.65</v>
          </cell>
        </row>
        <row r="2098">
          <cell r="F2098">
            <v>14906.109999999999</v>
          </cell>
        </row>
        <row r="2111">
          <cell r="F2111">
            <v>12173.46</v>
          </cell>
        </row>
        <row r="2116">
          <cell r="F2116">
            <v>12431.4</v>
          </cell>
        </row>
        <row r="2122">
          <cell r="F2122">
            <v>12394.14</v>
          </cell>
        </row>
        <row r="2128">
          <cell r="F2128">
            <v>12431.4</v>
          </cell>
        </row>
        <row r="2141">
          <cell r="F2141">
            <v>11808.15</v>
          </cell>
        </row>
        <row r="2146">
          <cell r="F2146">
            <v>12093.99</v>
          </cell>
        </row>
        <row r="2152">
          <cell r="F2152">
            <v>12052.7</v>
          </cell>
        </row>
        <row r="2158">
          <cell r="F2158">
            <v>12093.99</v>
          </cell>
        </row>
        <row r="2172">
          <cell r="F2172">
            <v>10406.86</v>
          </cell>
        </row>
        <row r="2177">
          <cell r="F2177">
            <v>10626.55</v>
          </cell>
        </row>
        <row r="2184">
          <cell r="F2184">
            <v>10594.82</v>
          </cell>
        </row>
        <row r="2191">
          <cell r="F2191">
            <v>10626.55</v>
          </cell>
        </row>
        <row r="2198">
          <cell r="F2198">
            <v>10594.82</v>
          </cell>
        </row>
        <row r="2205">
          <cell r="F2205">
            <v>10626.55</v>
          </cell>
        </row>
        <row r="2218">
          <cell r="F2218">
            <v>14728.650000000001</v>
          </cell>
        </row>
        <row r="2223">
          <cell r="F2223">
            <v>15064.17</v>
          </cell>
        </row>
        <row r="2229">
          <cell r="F2229">
            <v>15015.710000000001</v>
          </cell>
        </row>
        <row r="2235">
          <cell r="F2235">
            <v>15064.17</v>
          </cell>
        </row>
        <row r="2248">
          <cell r="F2248">
            <v>12331.52</v>
          </cell>
        </row>
        <row r="2253">
          <cell r="F2253">
            <v>12589.46</v>
          </cell>
        </row>
        <row r="2259">
          <cell r="F2259">
            <v>12552.199999999999</v>
          </cell>
        </row>
        <row r="2265">
          <cell r="F2265">
            <v>12589.46</v>
          </cell>
        </row>
        <row r="2278">
          <cell r="F2278">
            <v>11966.21</v>
          </cell>
        </row>
        <row r="2283">
          <cell r="F2283">
            <v>12252.05</v>
          </cell>
        </row>
        <row r="2289">
          <cell r="F2289">
            <v>12210.76</v>
          </cell>
        </row>
        <row r="2295">
          <cell r="F2295">
            <v>12252.05</v>
          </cell>
        </row>
        <row r="2309">
          <cell r="F2309">
            <v>10564.919999999998</v>
          </cell>
        </row>
        <row r="2314">
          <cell r="F2314">
            <v>10784.61</v>
          </cell>
        </row>
        <row r="2321">
          <cell r="F2321">
            <v>10752.88</v>
          </cell>
        </row>
        <row r="2328">
          <cell r="F2328">
            <v>10784.61</v>
          </cell>
        </row>
        <row r="2335">
          <cell r="F2335">
            <v>10752.88</v>
          </cell>
        </row>
        <row r="2342">
          <cell r="F2342">
            <v>10784.61</v>
          </cell>
        </row>
        <row r="2355">
          <cell r="F2355">
            <v>14990.23</v>
          </cell>
        </row>
        <row r="2360">
          <cell r="F2360">
            <v>15325.75</v>
          </cell>
        </row>
        <row r="2366">
          <cell r="F2366">
            <v>15277.29</v>
          </cell>
        </row>
        <row r="2372">
          <cell r="F2372">
            <v>15325.75</v>
          </cell>
        </row>
        <row r="2385">
          <cell r="F2385">
            <v>12593.099999999999</v>
          </cell>
        </row>
        <row r="2390">
          <cell r="F2390">
            <v>12851.039999999999</v>
          </cell>
        </row>
        <row r="2396">
          <cell r="F2396">
            <v>12813.779999999999</v>
          </cell>
        </row>
        <row r="2402">
          <cell r="F2402">
            <v>13023.46</v>
          </cell>
        </row>
        <row r="2415">
          <cell r="F2415">
            <v>12227.789999999999</v>
          </cell>
        </row>
        <row r="2420">
          <cell r="F2420">
            <v>12513.630000000001</v>
          </cell>
        </row>
        <row r="2426">
          <cell r="F2426">
            <v>12472.34</v>
          </cell>
        </row>
        <row r="2432">
          <cell r="F2432">
            <v>12513.630000000001</v>
          </cell>
        </row>
        <row r="2446">
          <cell r="F2446">
            <v>10826.5</v>
          </cell>
        </row>
        <row r="2451">
          <cell r="F2451">
            <v>11046.189999999999</v>
          </cell>
        </row>
        <row r="2458">
          <cell r="F2458">
            <v>11014.46</v>
          </cell>
        </row>
        <row r="2465">
          <cell r="F2465">
            <v>11046.189999999999</v>
          </cell>
        </row>
        <row r="2472">
          <cell r="F2472">
            <v>11014.46</v>
          </cell>
        </row>
        <row r="2479">
          <cell r="F2479">
            <v>11046.189999999999</v>
          </cell>
        </row>
        <row r="2494">
          <cell r="F2494">
            <v>13004.73</v>
          </cell>
        </row>
        <row r="2506">
          <cell r="F2506">
            <v>13225.429999999998</v>
          </cell>
        </row>
        <row r="2517">
          <cell r="F2517">
            <v>12389.56</v>
          </cell>
        </row>
        <row r="2528">
          <cell r="F2528">
            <v>12610.259999999998</v>
          </cell>
        </row>
        <row r="2543">
          <cell r="F2543">
            <v>10999.22</v>
          </cell>
        </row>
        <row r="2547">
          <cell r="F2547">
            <v>10999.22</v>
          </cell>
        </row>
        <row r="2552">
          <cell r="F2552">
            <v>11142.210000000001</v>
          </cell>
        </row>
        <row r="2557">
          <cell r="F2557">
            <v>11142.210000000001</v>
          </cell>
        </row>
        <row r="2569">
          <cell r="F2569">
            <v>10037.769999999999</v>
          </cell>
        </row>
        <row r="2573">
          <cell r="F2573">
            <v>10037.769999999999</v>
          </cell>
        </row>
        <row r="2578">
          <cell r="F2578">
            <v>10156.969999999999</v>
          </cell>
        </row>
        <row r="2583">
          <cell r="F2583">
            <v>10156.969999999999</v>
          </cell>
        </row>
        <row r="2595">
          <cell r="F2595">
            <v>13298.61</v>
          </cell>
        </row>
        <row r="2599">
          <cell r="F2599">
            <v>13298.61</v>
          </cell>
        </row>
        <row r="2604">
          <cell r="F2604">
            <v>13441.6</v>
          </cell>
        </row>
        <row r="2621">
          <cell r="F2621">
            <v>11941.39</v>
          </cell>
        </row>
        <row r="2625">
          <cell r="F2625">
            <v>11941.39</v>
          </cell>
        </row>
        <row r="2630">
          <cell r="F2630">
            <v>12060.59</v>
          </cell>
        </row>
        <row r="2635">
          <cell r="F2635">
            <v>12060.59</v>
          </cell>
        </row>
        <row r="2645">
          <cell r="F2645">
            <v>4099.8999999999996</v>
          </cell>
        </row>
        <row r="2652">
          <cell r="F2652">
            <v>4099.8999999999996</v>
          </cell>
        </row>
        <row r="2659">
          <cell r="F2659">
            <v>4233.6499999999996</v>
          </cell>
        </row>
        <row r="2666">
          <cell r="F2666">
            <v>4233.6499999999996</v>
          </cell>
        </row>
        <row r="2673">
          <cell r="F2673">
            <v>3594.8599999999997</v>
          </cell>
        </row>
        <row r="2680">
          <cell r="F2680">
            <v>3594.8599999999997</v>
          </cell>
        </row>
        <row r="2687">
          <cell r="F2687">
            <v>3698.89</v>
          </cell>
        </row>
        <row r="2694">
          <cell r="F2694">
            <v>3698.89</v>
          </cell>
        </row>
        <row r="2701">
          <cell r="F2701">
            <v>6718.7</v>
          </cell>
        </row>
        <row r="2708">
          <cell r="F2708">
            <v>6718.7</v>
          </cell>
        </row>
        <row r="2715">
          <cell r="F2715">
            <v>6902.2599999999993</v>
          </cell>
        </row>
        <row r="2722">
          <cell r="F2722">
            <v>6902.2599999999993</v>
          </cell>
        </row>
        <row r="2729">
          <cell r="F2729">
            <v>6213.66</v>
          </cell>
        </row>
        <row r="2736">
          <cell r="F2736">
            <v>6213.66</v>
          </cell>
        </row>
        <row r="2743">
          <cell r="F2743">
            <v>6367.5</v>
          </cell>
        </row>
        <row r="2750">
          <cell r="F2750">
            <v>6367.5</v>
          </cell>
        </row>
        <row r="2757">
          <cell r="F2757">
            <v>6932.74</v>
          </cell>
        </row>
        <row r="2764">
          <cell r="F2764">
            <v>6932.74</v>
          </cell>
        </row>
        <row r="2771">
          <cell r="F2771">
            <v>7066.49</v>
          </cell>
        </row>
        <row r="2778">
          <cell r="F2778">
            <v>7066.49</v>
          </cell>
        </row>
        <row r="2785">
          <cell r="F2785">
            <v>6427.7</v>
          </cell>
        </row>
        <row r="2792">
          <cell r="F2792">
            <v>6427.7</v>
          </cell>
        </row>
        <row r="2799">
          <cell r="F2799">
            <v>6531.73</v>
          </cell>
        </row>
        <row r="2806">
          <cell r="F2806">
            <v>6531.73</v>
          </cell>
        </row>
        <row r="2813">
          <cell r="F2813">
            <v>7090.7999999999993</v>
          </cell>
        </row>
        <row r="2820">
          <cell r="F2820">
            <v>7090.7999999999993</v>
          </cell>
        </row>
        <row r="2827">
          <cell r="F2827">
            <v>7224.5499999999993</v>
          </cell>
        </row>
        <row r="2834">
          <cell r="F2834">
            <v>7224.5499999999993</v>
          </cell>
        </row>
        <row r="2841">
          <cell r="F2841">
            <v>6585.7599999999993</v>
          </cell>
        </row>
        <row r="2848">
          <cell r="F2848">
            <v>6585.7599999999993</v>
          </cell>
        </row>
        <row r="2855">
          <cell r="F2855">
            <v>6689.7899999999991</v>
          </cell>
        </row>
        <row r="2862">
          <cell r="F2862">
            <v>6689.7899999999991</v>
          </cell>
        </row>
        <row r="2869">
          <cell r="F2869">
            <v>7352.3799999999992</v>
          </cell>
        </row>
        <row r="2876">
          <cell r="F2876">
            <v>7352.3799999999992</v>
          </cell>
        </row>
        <row r="2883">
          <cell r="F2883">
            <v>7486.1299999999992</v>
          </cell>
        </row>
        <row r="2890">
          <cell r="F2890">
            <v>7486.1299999999992</v>
          </cell>
        </row>
        <row r="2897">
          <cell r="F2897">
            <v>6847.3399999999992</v>
          </cell>
        </row>
        <row r="2904">
          <cell r="F2904">
            <v>6847.3399999999992</v>
          </cell>
        </row>
        <row r="2911">
          <cell r="F2911">
            <v>6951.369999999999</v>
          </cell>
        </row>
        <row r="2918">
          <cell r="F2918">
            <v>6951.369999999999</v>
          </cell>
        </row>
        <row r="2928">
          <cell r="F2928">
            <v>8730.48</v>
          </cell>
        </row>
        <row r="2935">
          <cell r="F2935">
            <v>8730.48</v>
          </cell>
        </row>
        <row r="2942">
          <cell r="F2942">
            <v>8970.0299999999988</v>
          </cell>
        </row>
        <row r="2949">
          <cell r="F2949">
            <v>8970.0299999999988</v>
          </cell>
        </row>
        <row r="2956">
          <cell r="F2956">
            <v>8888.5399999999991</v>
          </cell>
        </row>
        <row r="2963">
          <cell r="F2963">
            <v>8888.5399999999991</v>
          </cell>
        </row>
        <row r="2970">
          <cell r="F2970">
            <v>9128.09</v>
          </cell>
        </row>
        <row r="2977">
          <cell r="F2977">
            <v>9128.09</v>
          </cell>
        </row>
        <row r="2984">
          <cell r="F2984">
            <v>9150.119999999999</v>
          </cell>
        </row>
        <row r="2991">
          <cell r="F2991">
            <v>9150.119999999999</v>
          </cell>
        </row>
        <row r="2998">
          <cell r="F2998">
            <v>9389.6699999999983</v>
          </cell>
        </row>
        <row r="3005">
          <cell r="F3005">
            <v>9389.6699999999983</v>
          </cell>
        </row>
        <row r="3014">
          <cell r="F3014">
            <v>3799.12</v>
          </cell>
        </row>
        <row r="3019">
          <cell r="F3019">
            <v>3402.5299999999997</v>
          </cell>
        </row>
        <row r="3024">
          <cell r="F3024">
            <v>3641.09</v>
          </cell>
        </row>
        <row r="3029">
          <cell r="F3029">
            <v>3180.83</v>
          </cell>
        </row>
        <row r="3035">
          <cell r="F3035">
            <v>5044.6399999999994</v>
          </cell>
        </row>
        <row r="3041">
          <cell r="F3041">
            <v>4116.34</v>
          </cell>
        </row>
        <row r="3047">
          <cell r="F3047">
            <v>3653.96</v>
          </cell>
        </row>
        <row r="3053">
          <cell r="F3053">
            <v>3903.52</v>
          </cell>
        </row>
        <row r="3058">
          <cell r="F3058">
            <v>3506.93</v>
          </cell>
        </row>
        <row r="3063">
          <cell r="F3063">
            <v>3213.37</v>
          </cell>
        </row>
        <row r="3068">
          <cell r="F3068">
            <v>2960.25</v>
          </cell>
        </row>
        <row r="3074">
          <cell r="F3074">
            <v>6417.92</v>
          </cell>
        </row>
        <row r="3079">
          <cell r="F3079">
            <v>6021.33</v>
          </cell>
        </row>
        <row r="3084">
          <cell r="F3084">
            <v>5727.77</v>
          </cell>
        </row>
        <row r="3089">
          <cell r="F3089">
            <v>5474.65</v>
          </cell>
        </row>
        <row r="3095">
          <cell r="F3095">
            <v>6631.96</v>
          </cell>
        </row>
        <row r="3100">
          <cell r="F3100">
            <v>6235.37</v>
          </cell>
        </row>
        <row r="3105">
          <cell r="F3105">
            <v>5941.81</v>
          </cell>
        </row>
        <row r="3110">
          <cell r="F3110">
            <v>5688.6900000000005</v>
          </cell>
        </row>
        <row r="3115">
          <cell r="F3115">
            <v>6099.87</v>
          </cell>
        </row>
        <row r="3120">
          <cell r="F3120">
            <v>5846.75</v>
          </cell>
        </row>
        <row r="3125">
          <cell r="F3125">
            <v>6361.45</v>
          </cell>
        </row>
        <row r="3130">
          <cell r="F3130">
            <v>6108.33</v>
          </cell>
        </row>
        <row r="3138">
          <cell r="F3138">
            <v>4446.01</v>
          </cell>
        </row>
        <row r="3143">
          <cell r="F3143">
            <v>4495.82</v>
          </cell>
        </row>
        <row r="3148">
          <cell r="F3148">
            <v>4660.05</v>
          </cell>
        </row>
        <row r="3153">
          <cell r="F3153">
            <v>4818.1099999999997</v>
          </cell>
        </row>
        <row r="3158">
          <cell r="F3158">
            <v>5079.6899999999996</v>
          </cell>
        </row>
        <row r="3163">
          <cell r="F3163">
            <v>5194.53</v>
          </cell>
        </row>
        <row r="3168">
          <cell r="F3168">
            <v>5334.89</v>
          </cell>
        </row>
        <row r="3173">
          <cell r="F3173">
            <v>5424.21</v>
          </cell>
        </row>
        <row r="3178">
          <cell r="F3178">
            <v>5551.81</v>
          </cell>
        </row>
        <row r="3183">
          <cell r="F3183">
            <v>5877.19</v>
          </cell>
        </row>
        <row r="3188">
          <cell r="F3188">
            <v>6208.95</v>
          </cell>
        </row>
        <row r="3193">
          <cell r="F3193">
            <v>6591.75</v>
          </cell>
        </row>
        <row r="3213">
          <cell r="F3213">
            <v>445.65</v>
          </cell>
        </row>
        <row r="3246">
          <cell r="F3246">
            <v>508.35999999999996</v>
          </cell>
        </row>
        <row r="3253">
          <cell r="F3253">
            <v>599.29999999999995</v>
          </cell>
        </row>
        <row r="3262">
          <cell r="F3262">
            <v>257.04000000000002</v>
          </cell>
        </row>
        <row r="3274">
          <cell r="F3274">
            <v>443.93</v>
          </cell>
        </row>
        <row r="3281">
          <cell r="F3281">
            <v>2828.46</v>
          </cell>
        </row>
        <row r="3288">
          <cell r="F3288">
            <v>2783.58</v>
          </cell>
        </row>
        <row r="3295">
          <cell r="F3295">
            <v>3041.4799999999996</v>
          </cell>
        </row>
        <row r="3302">
          <cell r="F3302">
            <v>3332.57</v>
          </cell>
        </row>
        <row r="3309">
          <cell r="F3309">
            <v>3131.94</v>
          </cell>
        </row>
        <row r="3316">
          <cell r="F3316">
            <v>3384.25</v>
          </cell>
        </row>
        <row r="3325">
          <cell r="F3325">
            <v>149.44999999999999</v>
          </cell>
        </row>
        <row r="3331">
          <cell r="F3331">
            <v>147.63</v>
          </cell>
        </row>
        <row r="3344">
          <cell r="F3344">
            <v>446.21999999999997</v>
          </cell>
        </row>
        <row r="3355">
          <cell r="F3355">
            <v>598.08999999999992</v>
          </cell>
        </row>
        <row r="3366">
          <cell r="F3366">
            <v>840.07999999999993</v>
          </cell>
        </row>
        <row r="3377">
          <cell r="F3377">
            <v>985.56999999999994</v>
          </cell>
        </row>
        <row r="3388">
          <cell r="F3388">
            <v>782.72</v>
          </cell>
        </row>
        <row r="3399">
          <cell r="F3399">
            <v>1279.9100000000001</v>
          </cell>
        </row>
        <row r="3410">
          <cell r="F3410">
            <v>881.84</v>
          </cell>
        </row>
        <row r="3421">
          <cell r="F3421">
            <v>663.46</v>
          </cell>
        </row>
        <row r="3433">
          <cell r="F3433">
            <v>1177.9299999999998</v>
          </cell>
        </row>
        <row r="3444">
          <cell r="F3444">
            <v>783.66</v>
          </cell>
        </row>
        <row r="3454">
          <cell r="F3454">
            <v>530.08000000000004</v>
          </cell>
        </row>
        <row r="3465">
          <cell r="F3465">
            <v>1187.8799999999999</v>
          </cell>
        </row>
        <row r="3476">
          <cell r="F3476">
            <v>764.50999999999988</v>
          </cell>
        </row>
        <row r="3483">
          <cell r="F3483">
            <v>1640.06</v>
          </cell>
        </row>
        <row r="3490">
          <cell r="F3490">
            <v>2336.27</v>
          </cell>
        </row>
        <row r="3497">
          <cell r="F3497">
            <v>2749.63</v>
          </cell>
        </row>
        <row r="3504">
          <cell r="F3504">
            <v>3490.94</v>
          </cell>
        </row>
        <row r="3511">
          <cell r="F3511">
            <v>4859.42</v>
          </cell>
        </row>
        <row r="3518">
          <cell r="F3518">
            <v>5097.6000000000004</v>
          </cell>
        </row>
        <row r="3525">
          <cell r="F3525">
            <v>7269.41</v>
          </cell>
        </row>
        <row r="3555">
          <cell r="F3555">
            <v>14834.079999999996</v>
          </cell>
        </row>
        <row r="3582">
          <cell r="F3582">
            <v>21195.64</v>
          </cell>
        </row>
        <row r="3609">
          <cell r="F3609">
            <v>21264.079999999998</v>
          </cell>
        </row>
        <row r="3635">
          <cell r="F3635">
            <v>8668.8099999999977</v>
          </cell>
        </row>
        <row r="3661">
          <cell r="F3661">
            <v>8907.7699999999986</v>
          </cell>
        </row>
        <row r="3672">
          <cell r="F3672">
            <v>2243.7200000000003</v>
          </cell>
        </row>
        <row r="3683">
          <cell r="F3683">
            <v>2430.8447999999999</v>
          </cell>
        </row>
        <row r="3694">
          <cell r="F3694">
            <v>2280.04</v>
          </cell>
        </row>
        <row r="3709">
          <cell r="F3709">
            <v>31652.219999999998</v>
          </cell>
        </row>
        <row r="3724">
          <cell r="F3724">
            <v>36795.22</v>
          </cell>
        </row>
        <row r="3739">
          <cell r="F3739">
            <v>29928.019999999997</v>
          </cell>
        </row>
        <row r="3759">
          <cell r="F3759">
            <v>66755.100000000006</v>
          </cell>
        </row>
        <row r="3779">
          <cell r="F3779">
            <v>77180.099999999977</v>
          </cell>
        </row>
        <row r="3799">
          <cell r="F3799">
            <v>63260.100000000006</v>
          </cell>
        </row>
        <row r="3809">
          <cell r="F3809">
            <v>383.77</v>
          </cell>
        </row>
        <row r="3819">
          <cell r="F3819">
            <v>1410.4599999999998</v>
          </cell>
        </row>
        <row r="3829">
          <cell r="F3829">
            <v>1606.52</v>
          </cell>
        </row>
        <row r="3862">
          <cell r="F3862">
            <v>1567.48</v>
          </cell>
        </row>
        <row r="3890">
          <cell r="F3890">
            <v>7249.8699999999981</v>
          </cell>
        </row>
        <row r="3918">
          <cell r="F3918">
            <v>7394.7599999999984</v>
          </cell>
        </row>
        <row r="3944">
          <cell r="F3944">
            <v>4222.2199999999993</v>
          </cell>
        </row>
        <row r="3970">
          <cell r="F3970">
            <v>4100.42</v>
          </cell>
        </row>
        <row r="3996">
          <cell r="F3996">
            <v>6285.53</v>
          </cell>
        </row>
        <row r="4022">
          <cell r="F4022">
            <v>6770.25</v>
          </cell>
        </row>
        <row r="4046">
          <cell r="F4046">
            <v>4667.6399999999994</v>
          </cell>
        </row>
        <row r="4071">
          <cell r="F4071">
            <v>3065.4999999999995</v>
          </cell>
        </row>
        <row r="4097">
          <cell r="F4097">
            <v>6766.4399999999987</v>
          </cell>
        </row>
        <row r="4123">
          <cell r="F4123">
            <v>7107.3999999999987</v>
          </cell>
        </row>
        <row r="4150">
          <cell r="F4150">
            <v>7498.079999999999</v>
          </cell>
        </row>
        <row r="4177">
          <cell r="F4177">
            <v>7682.5199999999986</v>
          </cell>
        </row>
        <row r="4203">
          <cell r="F4203">
            <v>2444.04</v>
          </cell>
        </row>
        <row r="4225">
          <cell r="F4225">
            <v>10669.109999999999</v>
          </cell>
        </row>
        <row r="4243">
          <cell r="F4243">
            <v>11780.890000000001</v>
          </cell>
        </row>
        <row r="4265">
          <cell r="F4265">
            <v>18686.77</v>
          </cell>
        </row>
        <row r="4283">
          <cell r="F4283">
            <v>19798.55</v>
          </cell>
        </row>
        <row r="4305">
          <cell r="F4305">
            <v>4723.16</v>
          </cell>
        </row>
        <row r="4314">
          <cell r="F4314">
            <v>5627.74</v>
          </cell>
        </row>
        <row r="4323">
          <cell r="F4323">
            <v>6228.29</v>
          </cell>
        </row>
        <row r="4332">
          <cell r="F4332">
            <v>5425.32</v>
          </cell>
        </row>
        <row r="4355">
          <cell r="F4355">
            <v>2550.13</v>
          </cell>
        </row>
        <row r="4383">
          <cell r="F4383">
            <v>1907.53</v>
          </cell>
        </row>
        <row r="4392">
          <cell r="F4392">
            <v>3165.6</v>
          </cell>
        </row>
        <row r="4397">
          <cell r="F4397">
            <v>1158.49</v>
          </cell>
        </row>
        <row r="4403">
          <cell r="F4403">
            <v>3263.26</v>
          </cell>
        </row>
        <row r="4410">
          <cell r="F4410">
            <v>4867.09</v>
          </cell>
        </row>
        <row r="4415">
          <cell r="F4415">
            <v>1158.49</v>
          </cell>
        </row>
        <row r="4421">
          <cell r="F4421">
            <v>2490.59</v>
          </cell>
        </row>
        <row r="4430">
          <cell r="F4430">
            <v>142.60000000000002</v>
          </cell>
        </row>
        <row r="4436">
          <cell r="F4436">
            <v>60.74</v>
          </cell>
        </row>
        <row r="4443">
          <cell r="F4443">
            <v>179.50000000000003</v>
          </cell>
        </row>
        <row r="4450">
          <cell r="F4450">
            <v>185.45</v>
          </cell>
        </row>
        <row r="4456">
          <cell r="F4456">
            <v>82.98</v>
          </cell>
        </row>
        <row r="4462">
          <cell r="F4462">
            <v>48.959999999999994</v>
          </cell>
        </row>
        <row r="4469">
          <cell r="F4469">
            <v>127.75</v>
          </cell>
        </row>
        <row r="4477">
          <cell r="F4477">
            <v>164.65</v>
          </cell>
        </row>
        <row r="4488">
          <cell r="F4488">
            <v>332.25</v>
          </cell>
        </row>
        <row r="4497">
          <cell r="F4497">
            <v>1384.0999999999997</v>
          </cell>
        </row>
        <row r="4506">
          <cell r="F4506">
            <v>2015.07</v>
          </cell>
        </row>
        <row r="4515">
          <cell r="F4515">
            <v>2120.27</v>
          </cell>
        </row>
        <row r="4524">
          <cell r="F4524">
            <v>1124.0799999999997</v>
          </cell>
        </row>
        <row r="4533">
          <cell r="F4533">
            <v>1245.3699999999999</v>
          </cell>
        </row>
        <row r="4542">
          <cell r="F4542">
            <v>1197.2299999999998</v>
          </cell>
        </row>
        <row r="4551">
          <cell r="F4551">
            <v>1336.6999999999998</v>
          </cell>
        </row>
        <row r="4560">
          <cell r="F4560">
            <v>1336.6999999999998</v>
          </cell>
        </row>
        <row r="4570">
          <cell r="F4570">
            <v>807.08</v>
          </cell>
        </row>
        <row r="4580">
          <cell r="F4580">
            <v>1570.6299999999999</v>
          </cell>
        </row>
        <row r="4589">
          <cell r="F4589">
            <v>1598.69</v>
          </cell>
        </row>
        <row r="4598">
          <cell r="F4598">
            <v>1720.81</v>
          </cell>
        </row>
        <row r="4607">
          <cell r="F4607">
            <v>1378.87</v>
          </cell>
        </row>
        <row r="4616">
          <cell r="F4616">
            <v>919.75000000000011</v>
          </cell>
        </row>
        <row r="4634">
          <cell r="F4634">
            <v>888.06000000000006</v>
          </cell>
        </row>
        <row r="4643">
          <cell r="F4643">
            <v>530.15000000000009</v>
          </cell>
        </row>
        <row r="4652">
          <cell r="F4652">
            <v>581.23</v>
          </cell>
        </row>
        <row r="4661">
          <cell r="F4661">
            <v>642.17999999999995</v>
          </cell>
        </row>
        <row r="4670">
          <cell r="F4670">
            <v>744.68000000000006</v>
          </cell>
        </row>
        <row r="4679">
          <cell r="F4679">
            <v>765.12000000000012</v>
          </cell>
        </row>
        <row r="4688">
          <cell r="F4688">
            <v>855.21</v>
          </cell>
        </row>
        <row r="4697">
          <cell r="F4697">
            <v>989.65</v>
          </cell>
        </row>
        <row r="4706">
          <cell r="F4706">
            <v>1214.6199999999999</v>
          </cell>
        </row>
        <row r="4715">
          <cell r="F4715">
            <v>786.53000000000009</v>
          </cell>
        </row>
        <row r="4724">
          <cell r="F4724">
            <v>880.90000000000009</v>
          </cell>
        </row>
        <row r="4733">
          <cell r="F4733">
            <v>1021.76</v>
          </cell>
        </row>
        <row r="4742">
          <cell r="F4742">
            <v>1257.4299999999998</v>
          </cell>
        </row>
        <row r="4751">
          <cell r="F4751">
            <v>802.33</v>
          </cell>
        </row>
        <row r="4760">
          <cell r="F4760">
            <v>899.86</v>
          </cell>
        </row>
        <row r="4769">
          <cell r="F4769">
            <v>1045.47</v>
          </cell>
        </row>
        <row r="4778">
          <cell r="F4778">
            <v>1289.04</v>
          </cell>
        </row>
        <row r="4786">
          <cell r="F4786">
            <v>379.84999999999997</v>
          </cell>
        </row>
        <row r="4794">
          <cell r="F4794">
            <v>399.84999999999997</v>
          </cell>
        </row>
        <row r="4803">
          <cell r="F4803">
            <v>407.04999999999995</v>
          </cell>
        </row>
        <row r="4811">
          <cell r="F4811">
            <v>555.74</v>
          </cell>
        </row>
        <row r="4819">
          <cell r="F4819">
            <v>606.12999999999988</v>
          </cell>
        </row>
        <row r="4827">
          <cell r="F4827">
            <v>835.04000000000008</v>
          </cell>
        </row>
        <row r="4834">
          <cell r="F4834">
            <v>291.09000000000003</v>
          </cell>
        </row>
        <row r="4841">
          <cell r="F4841">
            <v>174.27</v>
          </cell>
        </row>
        <row r="4848">
          <cell r="F4848">
            <v>190.11</v>
          </cell>
        </row>
        <row r="4855">
          <cell r="F4855">
            <v>167.70999999999998</v>
          </cell>
        </row>
        <row r="4862">
          <cell r="F4862">
            <v>119.33000000000001</v>
          </cell>
        </row>
        <row r="4866">
          <cell r="F4866">
            <v>38.299999999999997</v>
          </cell>
        </row>
        <row r="4873">
          <cell r="F4873">
            <v>235.58</v>
          </cell>
        </row>
        <row r="4880">
          <cell r="F4880">
            <v>253.87000000000003</v>
          </cell>
        </row>
        <row r="4887">
          <cell r="F4887">
            <v>201.05</v>
          </cell>
        </row>
        <row r="4892">
          <cell r="F4892">
            <v>397.2</v>
          </cell>
        </row>
        <row r="4899">
          <cell r="F4899">
            <v>141.05000000000001</v>
          </cell>
        </row>
        <row r="4906">
          <cell r="F4906">
            <v>124.82</v>
          </cell>
        </row>
        <row r="4913">
          <cell r="F4913">
            <v>152.88999999999999</v>
          </cell>
        </row>
        <row r="4920">
          <cell r="F4920">
            <v>87.58</v>
          </cell>
        </row>
        <row r="4927">
          <cell r="F4927">
            <v>119.19</v>
          </cell>
        </row>
        <row r="4939">
          <cell r="C4939">
            <v>1932.17</v>
          </cell>
          <cell r="F4939">
            <v>3770.9599999999996</v>
          </cell>
        </row>
        <row r="4948">
          <cell r="C4948">
            <v>2674.61</v>
          </cell>
          <cell r="F4948">
            <v>5219.96</v>
          </cell>
        </row>
        <row r="4957">
          <cell r="C4957">
            <v>7906.52</v>
          </cell>
          <cell r="F4957">
            <v>15430.940000000002</v>
          </cell>
        </row>
        <row r="4966">
          <cell r="C4966">
            <v>9292.33</v>
          </cell>
          <cell r="F4966">
            <v>18135.580000000002</v>
          </cell>
        </row>
        <row r="4974">
          <cell r="C4974">
            <v>7466.98</v>
          </cell>
          <cell r="F4974">
            <v>14573.100000000002</v>
          </cell>
        </row>
        <row r="4986">
          <cell r="C4986">
            <v>7328.18</v>
          </cell>
          <cell r="F4986">
            <v>43090.539999999986</v>
          </cell>
        </row>
        <row r="4995">
          <cell r="F4995">
            <v>690.44999999999993</v>
          </cell>
        </row>
        <row r="5002">
          <cell r="F5002">
            <v>753.05</v>
          </cell>
        </row>
        <row r="5008">
          <cell r="F5008">
            <v>583.21</v>
          </cell>
        </row>
        <row r="5015">
          <cell r="F5015">
            <v>639.93000000000006</v>
          </cell>
        </row>
        <row r="5022">
          <cell r="F5022">
            <v>632.46</v>
          </cell>
        </row>
        <row r="5030">
          <cell r="F5030">
            <v>689.48</v>
          </cell>
        </row>
        <row r="5035">
          <cell r="F5035">
            <v>138.81</v>
          </cell>
        </row>
        <row r="5041">
          <cell r="F5041">
            <v>195.53</v>
          </cell>
        </row>
        <row r="5045">
          <cell r="F5045">
            <v>257.2</v>
          </cell>
        </row>
        <row r="5059">
          <cell r="F5059">
            <v>6267.32</v>
          </cell>
        </row>
        <row r="5060">
          <cell r="F5060">
            <v>92.17</v>
          </cell>
        </row>
        <row r="5072">
          <cell r="F5072">
            <v>429.2</v>
          </cell>
        </row>
        <row r="5080">
          <cell r="F5080">
            <v>1339.8</v>
          </cell>
        </row>
        <row r="5086">
          <cell r="F5086">
            <v>977.44</v>
          </cell>
        </row>
        <row r="5093">
          <cell r="F5093">
            <v>1080.3900000000001</v>
          </cell>
        </row>
        <row r="5131">
          <cell r="F5131">
            <v>9027.57</v>
          </cell>
        </row>
        <row r="5155">
          <cell r="F5155">
            <v>8543.32</v>
          </cell>
        </row>
        <row r="5179">
          <cell r="F5179">
            <v>6670.8</v>
          </cell>
        </row>
        <row r="5203">
          <cell r="F5203">
            <v>7916.9099999999989</v>
          </cell>
        </row>
        <row r="5230">
          <cell r="F5230">
            <v>11512.3</v>
          </cell>
        </row>
        <row r="5257">
          <cell r="F5257">
            <v>10905.38</v>
          </cell>
        </row>
        <row r="5284">
          <cell r="F5284">
            <v>8333.09</v>
          </cell>
        </row>
        <row r="5311">
          <cell r="F5311">
            <v>10013.61</v>
          </cell>
        </row>
        <row r="5321">
          <cell r="F5321">
            <v>1025.9699999999998</v>
          </cell>
        </row>
        <row r="5333">
          <cell r="F5333">
            <v>1618.1699999999998</v>
          </cell>
        </row>
        <row r="5344">
          <cell r="F5344">
            <v>1219.45</v>
          </cell>
        </row>
        <row r="5355">
          <cell r="F5355">
            <v>482.20000000000005</v>
          </cell>
        </row>
        <row r="5361">
          <cell r="F5361">
            <v>144.9</v>
          </cell>
        </row>
        <row r="5367">
          <cell r="F5367">
            <v>212.63</v>
          </cell>
        </row>
        <row r="5372">
          <cell r="F5372">
            <v>52.06</v>
          </cell>
        </row>
        <row r="5380">
          <cell r="F5380">
            <v>2648.71</v>
          </cell>
        </row>
        <row r="5386">
          <cell r="F5386">
            <v>2750.06</v>
          </cell>
        </row>
        <row r="5392">
          <cell r="F5392">
            <v>2803.69</v>
          </cell>
        </row>
        <row r="5398">
          <cell r="F5398">
            <v>2818.68</v>
          </cell>
        </row>
        <row r="5404">
          <cell r="F5404">
            <v>1907.6</v>
          </cell>
        </row>
        <row r="5410">
          <cell r="F5410">
            <v>2319.21</v>
          </cell>
        </row>
        <row r="5416">
          <cell r="F5416">
            <v>2198.9</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
      <sheetName val="Hormigon"/>
    </sheetNames>
    <sheetDataSet>
      <sheetData sheetId="0" refreshError="1">
        <row r="9">
          <cell r="F9">
            <v>280</v>
          </cell>
        </row>
        <row r="11">
          <cell r="F11">
            <v>1796.9451931716083</v>
          </cell>
        </row>
        <row r="12">
          <cell r="F12">
            <v>1796.9451931716083</v>
          </cell>
        </row>
        <row r="15">
          <cell r="F15">
            <v>45</v>
          </cell>
        </row>
        <row r="16">
          <cell r="F16">
            <v>45</v>
          </cell>
        </row>
        <row r="20">
          <cell r="F20">
            <v>1100</v>
          </cell>
        </row>
        <row r="21">
          <cell r="F21">
            <v>1100</v>
          </cell>
        </row>
        <row r="30">
          <cell r="F30">
            <v>500</v>
          </cell>
        </row>
        <row r="31">
          <cell r="F31">
            <v>500</v>
          </cell>
        </row>
        <row r="39">
          <cell r="F39">
            <v>550</v>
          </cell>
        </row>
        <row r="41">
          <cell r="F41">
            <v>500</v>
          </cell>
        </row>
      </sheetData>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olicion de Vadenes Existente"/>
      <sheetName val="Demolicion de Registros Exist."/>
      <sheetName val="Remoción de Carpeta de Rodadura"/>
      <sheetName val="Reposicion C. Rodadura 2,5 pulg"/>
      <sheetName val="Reposicion C. Rodadura 2 pulg."/>
      <sheetName val="Corte Acera Conten p' Imbor "/>
      <sheetName val="Demolicion Aceras y Contenes"/>
      <sheetName val="Corte de Asfalto"/>
      <sheetName val="Demolicion Imbor. Existentes"/>
      <sheetName val="Reposicion Acometidas (AN)"/>
      <sheetName val="Reposicion Acometidas (AP)"/>
      <sheetName val="Uso de bomba"/>
      <sheetName val="Señalizacion y Control de Trans"/>
      <sheetName val="Limpieza continua de obra"/>
      <sheetName val="Limpieza Campamento"/>
      <sheetName val="Limp. Tub. en Tramo"/>
      <sheetName val="Sum. y col. Tub. 60&quot; H.A."/>
      <sheetName val="Sum. y col. Tub. 18&quot; H.A.  "/>
      <sheetName val="Sum. y col. Tub. 42&quot; H.A. "/>
      <sheetName val=" Desbroce Solar Desvio Provisi "/>
      <sheetName val="Reposicion Aceras "/>
      <sheetName val="Reposicion de Contenes"/>
      <sheetName val="Imbornales 3 Parrillas"/>
      <sheetName val="Registro secundario (Pluvial)."/>
      <sheetName val="Registros de 4@5 mts (Pluvial)"/>
      <sheetName val="Registros de 2 @ 3 mts (AN)"/>
      <sheetName val="Registros de 2 @ 3 mts (AP)"/>
      <sheetName val="Sum. y col. Tub. interconexion."/>
      <sheetName val="Sum. y col. Tub. 8&quot; H.S. Agua N"/>
      <sheetName val="Remoción Tub. 24'' H.S.  "/>
      <sheetName val="Remoción Tub. 8&quot; H.S. AN"/>
      <sheetName val="Bote Mat. Exce Reg e Imb"/>
      <sheetName val="Sum. y col. de Mat. de Asiento"/>
      <sheetName val="Sum. y col. de Mat. de base"/>
      <sheetName val="Sum. y col. Relleno Compact."/>
      <sheetName val="Sum. y col de Relleno T. interc"/>
      <sheetName val="Sum. y col. Relleno p'imbornal"/>
      <sheetName val="Sum. y col de Relleno regis."/>
      <sheetName val=" Relleno Compact total "/>
      <sheetName val="Exc. p' Tub. 60&quot; H.A."/>
      <sheetName val="Exc. p' Tub. 42&quot; H.A."/>
      <sheetName val="Exc. p' Tub. interconexión"/>
      <sheetName val="Exc. p' Imbornales"/>
      <sheetName val="Exc. p' Registros "/>
      <sheetName val="Total Exc."/>
      <sheetName val="Presupuesto Reformado"/>
      <sheetName val="CUB-02-comision"/>
      <sheetName val="Datos a Project"/>
      <sheetName val="Hoja1"/>
      <sheetName val="Analisis de Madera"/>
      <sheetName val="Cargas Sociales"/>
      <sheetName val="Tarifas de Alquiler de Equipo"/>
      <sheetName val="Presupuesto Original"/>
      <sheetName val="CUB-02-N-STGO-031-01-01"/>
      <sheetName val="Analisis Unitarios"/>
      <sheetName val="VOLUMETRIA FINAL ETAPA I (2)"/>
      <sheetName val="VOLUMETRIA FINAL ETAPA I"/>
      <sheetName val="VOLUMENES DE CUBICACION FINAL"/>
      <sheetName val="CUB-03-N-STGO-031-FINAL"/>
      <sheetName val="GRAFICO"/>
      <sheetName val="GRAFICO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15">
          <cell r="L15">
            <v>1.327</v>
          </cell>
        </row>
      </sheetData>
      <sheetData sheetId="48" refreshError="1"/>
      <sheetData sheetId="49" refreshError="1"/>
      <sheetData sheetId="50" refreshError="1">
        <row r="29">
          <cell r="G29">
            <v>1.4739668659952441</v>
          </cell>
        </row>
      </sheetData>
      <sheetData sheetId="51" refreshError="1">
        <row r="29">
          <cell r="I29">
            <v>3358.9571999999998</v>
          </cell>
        </row>
        <row r="41">
          <cell r="I41">
            <v>3373.7671999999998</v>
          </cell>
        </row>
        <row r="46">
          <cell r="I46">
            <v>1677.0944</v>
          </cell>
        </row>
        <row r="54">
          <cell r="I54">
            <v>3549.4415999999997</v>
          </cell>
        </row>
        <row r="80">
          <cell r="I80">
            <v>2419.6059999999998</v>
          </cell>
        </row>
      </sheetData>
      <sheetData sheetId="52" refreshError="1"/>
      <sheetData sheetId="53" refreshError="1"/>
      <sheetData sheetId="54" refreshError="1">
        <row r="2">
          <cell r="K2">
            <v>1</v>
          </cell>
        </row>
        <row r="3">
          <cell r="K3">
            <v>4</v>
          </cell>
        </row>
        <row r="4">
          <cell r="F4">
            <v>79828.50896978598</v>
          </cell>
          <cell r="K4">
            <v>0.4</v>
          </cell>
        </row>
        <row r="5">
          <cell r="F5">
            <v>55719.00597985732</v>
          </cell>
          <cell r="K5">
            <v>0.6</v>
          </cell>
        </row>
        <row r="6">
          <cell r="F6">
            <v>21944.875286753391</v>
          </cell>
        </row>
        <row r="7">
          <cell r="F7">
            <v>11496.941554762903</v>
          </cell>
          <cell r="K7">
            <v>2.5000000000000001E-2</v>
          </cell>
        </row>
        <row r="8">
          <cell r="F8">
            <v>11054.75149496433</v>
          </cell>
        </row>
        <row r="9">
          <cell r="F9">
            <v>10317.768061966708</v>
          </cell>
          <cell r="K9">
            <v>0.03</v>
          </cell>
        </row>
        <row r="10">
          <cell r="F10">
            <v>2147.6652092950062</v>
          </cell>
        </row>
        <row r="11">
          <cell r="K11">
            <v>0.05</v>
          </cell>
        </row>
        <row r="12">
          <cell r="F12">
            <v>1708.6528301161002</v>
          </cell>
        </row>
        <row r="13">
          <cell r="K13">
            <v>0.01</v>
          </cell>
        </row>
        <row r="14">
          <cell r="F14">
            <v>663.2850896978598</v>
          </cell>
        </row>
        <row r="15">
          <cell r="F15">
            <v>1555.475149496433</v>
          </cell>
          <cell r="K15">
            <v>0.9</v>
          </cell>
        </row>
        <row r="16">
          <cell r="F16">
            <v>1116.462770317527</v>
          </cell>
        </row>
        <row r="17">
          <cell r="F17">
            <v>1906.0495167156246</v>
          </cell>
        </row>
        <row r="18">
          <cell r="F18">
            <v>1511.2561435165758</v>
          </cell>
        </row>
        <row r="19">
          <cell r="F19">
            <v>766.46277031752686</v>
          </cell>
          <cell r="K19">
            <v>0.95</v>
          </cell>
        </row>
        <row r="20">
          <cell r="F20">
            <v>20000</v>
          </cell>
        </row>
        <row r="21">
          <cell r="F21">
            <v>1260.6817762973842</v>
          </cell>
          <cell r="K21">
            <v>7.0499999999999998E-3</v>
          </cell>
        </row>
        <row r="30">
          <cell r="F30">
            <v>12.5</v>
          </cell>
        </row>
        <row r="33">
          <cell r="F33">
            <v>9.8000000000000007</v>
          </cell>
        </row>
        <row r="34">
          <cell r="F34">
            <v>70</v>
          </cell>
        </row>
        <row r="35">
          <cell r="F35">
            <v>36.5</v>
          </cell>
        </row>
        <row r="36">
          <cell r="F36">
            <v>6.8</v>
          </cell>
        </row>
        <row r="37">
          <cell r="F37">
            <v>6.4722660857885899</v>
          </cell>
        </row>
        <row r="38">
          <cell r="F38">
            <v>1.1767756519615618</v>
          </cell>
        </row>
        <row r="39">
          <cell r="F39">
            <v>588.38782598078069</v>
          </cell>
        </row>
        <row r="40">
          <cell r="F40">
            <v>125</v>
          </cell>
        </row>
        <row r="41">
          <cell r="F41">
            <v>115</v>
          </cell>
        </row>
        <row r="42">
          <cell r="F42">
            <v>1586.490573282427</v>
          </cell>
        </row>
        <row r="43">
          <cell r="F43">
            <v>765.06064282122713</v>
          </cell>
        </row>
        <row r="44">
          <cell r="F44">
            <v>228</v>
          </cell>
        </row>
        <row r="51">
          <cell r="F51">
            <v>1700</v>
          </cell>
        </row>
        <row r="54">
          <cell r="F54">
            <v>2800</v>
          </cell>
        </row>
        <row r="56">
          <cell r="F56">
            <v>8000</v>
          </cell>
        </row>
        <row r="57">
          <cell r="F57">
            <v>25000</v>
          </cell>
        </row>
        <row r="58">
          <cell r="F58">
            <v>35000</v>
          </cell>
        </row>
        <row r="59">
          <cell r="F59">
            <v>32200</v>
          </cell>
        </row>
        <row r="60">
          <cell r="F60">
            <v>6586</v>
          </cell>
        </row>
        <row r="61">
          <cell r="F61">
            <v>450</v>
          </cell>
        </row>
        <row r="62">
          <cell r="F62">
            <v>17680</v>
          </cell>
        </row>
        <row r="67">
          <cell r="F67">
            <v>5220</v>
          </cell>
        </row>
        <row r="68">
          <cell r="F68">
            <v>1137</v>
          </cell>
        </row>
        <row r="69">
          <cell r="F69">
            <v>35.549999999999997</v>
          </cell>
        </row>
        <row r="70">
          <cell r="F70">
            <v>28</v>
          </cell>
        </row>
        <row r="71">
          <cell r="F71">
            <v>28.6</v>
          </cell>
        </row>
        <row r="72">
          <cell r="F72">
            <v>82.42</v>
          </cell>
        </row>
        <row r="73">
          <cell r="F73">
            <v>24.138999999999999</v>
          </cell>
        </row>
        <row r="74">
          <cell r="F74">
            <v>20.350000000000001</v>
          </cell>
        </row>
        <row r="77">
          <cell r="F77">
            <v>6.4</v>
          </cell>
        </row>
        <row r="78">
          <cell r="F78">
            <v>1716</v>
          </cell>
        </row>
        <row r="79">
          <cell r="F79">
            <v>31.59</v>
          </cell>
        </row>
        <row r="80">
          <cell r="F80">
            <v>31.59</v>
          </cell>
        </row>
        <row r="85">
          <cell r="F85">
            <v>17665</v>
          </cell>
        </row>
        <row r="86">
          <cell r="F86">
            <v>10266</v>
          </cell>
        </row>
        <row r="87">
          <cell r="F87">
            <v>6520</v>
          </cell>
        </row>
        <row r="88">
          <cell r="F88">
            <v>5450</v>
          </cell>
        </row>
        <row r="89">
          <cell r="F89">
            <v>4950</v>
          </cell>
        </row>
        <row r="91">
          <cell r="F91">
            <v>2350</v>
          </cell>
        </row>
        <row r="92">
          <cell r="F92">
            <v>1530</v>
          </cell>
        </row>
        <row r="93">
          <cell r="F93">
            <v>1430</v>
          </cell>
        </row>
        <row r="94">
          <cell r="F94">
            <v>232</v>
          </cell>
        </row>
        <row r="95">
          <cell r="F95">
            <v>20000</v>
          </cell>
        </row>
        <row r="96">
          <cell r="F96">
            <v>2000</v>
          </cell>
        </row>
        <row r="97">
          <cell r="F97">
            <v>139.05000000000001</v>
          </cell>
        </row>
        <row r="99">
          <cell r="F99">
            <v>158.19999999999999</v>
          </cell>
        </row>
        <row r="103">
          <cell r="F103">
            <v>3420</v>
          </cell>
        </row>
        <row r="105">
          <cell r="F105">
            <v>3695</v>
          </cell>
        </row>
        <row r="106">
          <cell r="F106">
            <v>3925</v>
          </cell>
        </row>
        <row r="107">
          <cell r="F107">
            <v>4590</v>
          </cell>
        </row>
        <row r="109">
          <cell r="F109">
            <v>210</v>
          </cell>
        </row>
        <row r="110">
          <cell r="F110">
            <v>181.8</v>
          </cell>
        </row>
        <row r="113">
          <cell r="F113">
            <v>3980</v>
          </cell>
        </row>
        <row r="119">
          <cell r="F119">
            <v>666.6</v>
          </cell>
        </row>
        <row r="120">
          <cell r="F120">
            <v>1.08</v>
          </cell>
        </row>
        <row r="121">
          <cell r="F121">
            <v>280</v>
          </cell>
        </row>
        <row r="122">
          <cell r="F122">
            <v>210</v>
          </cell>
        </row>
        <row r="123">
          <cell r="F123">
            <v>450</v>
          </cell>
        </row>
        <row r="124">
          <cell r="F124">
            <v>620</v>
          </cell>
        </row>
        <row r="125">
          <cell r="F125">
            <v>480</v>
          </cell>
        </row>
        <row r="126">
          <cell r="F126">
            <v>550</v>
          </cell>
        </row>
        <row r="127">
          <cell r="F127">
            <v>500</v>
          </cell>
        </row>
        <row r="128">
          <cell r="F128">
            <v>640</v>
          </cell>
        </row>
        <row r="129">
          <cell r="F129">
            <v>124.2</v>
          </cell>
        </row>
        <row r="130">
          <cell r="F130">
            <v>156</v>
          </cell>
        </row>
        <row r="131">
          <cell r="F131">
            <v>3.2</v>
          </cell>
        </row>
        <row r="136">
          <cell r="F136">
            <v>14</v>
          </cell>
        </row>
        <row r="154">
          <cell r="F154">
            <v>11.457894736842105</v>
          </cell>
        </row>
        <row r="155">
          <cell r="F155">
            <v>11.4</v>
          </cell>
        </row>
        <row r="165">
          <cell r="F165">
            <v>10.933333333333334</v>
          </cell>
        </row>
        <row r="195">
          <cell r="E195">
            <v>1541760.9441012354</v>
          </cell>
        </row>
        <row r="222">
          <cell r="F222">
            <v>244000</v>
          </cell>
        </row>
        <row r="237">
          <cell r="E237">
            <v>340528.41784165613</v>
          </cell>
        </row>
        <row r="255">
          <cell r="E255">
            <v>440205.58821264264</v>
          </cell>
        </row>
        <row r="275">
          <cell r="E275">
            <v>486244.161650603</v>
          </cell>
        </row>
        <row r="289">
          <cell r="E289">
            <v>4143.7868166990329</v>
          </cell>
        </row>
        <row r="297">
          <cell r="E297">
            <v>2258.5948166990329</v>
          </cell>
        </row>
        <row r="305">
          <cell r="E305">
            <v>4127.3312611434776</v>
          </cell>
        </row>
        <row r="313">
          <cell r="E313">
            <v>3905.0825350291298</v>
          </cell>
        </row>
        <row r="321">
          <cell r="E321">
            <v>3083.6077055879218</v>
          </cell>
        </row>
        <row r="331">
          <cell r="E331">
            <v>3434.9729262092987</v>
          </cell>
        </row>
        <row r="406">
          <cell r="E406">
            <v>238.23529411764704</v>
          </cell>
        </row>
        <row r="442">
          <cell r="E442">
            <v>153.57142857142858</v>
          </cell>
        </row>
        <row r="500">
          <cell r="E500">
            <v>22566.571009780211</v>
          </cell>
        </row>
        <row r="511">
          <cell r="E511">
            <v>291.92019728882207</v>
          </cell>
        </row>
        <row r="519">
          <cell r="E519">
            <v>68.274367080123781</v>
          </cell>
        </row>
        <row r="526">
          <cell r="E526">
            <v>137.14297883972426</v>
          </cell>
        </row>
        <row r="528">
          <cell r="E528">
            <v>16.747333953488372</v>
          </cell>
        </row>
        <row r="534">
          <cell r="E534">
            <v>265.75489280445055</v>
          </cell>
        </row>
        <row r="543">
          <cell r="E543">
            <v>352.70309509593153</v>
          </cell>
        </row>
        <row r="545">
          <cell r="E545">
            <v>334.02925988457434</v>
          </cell>
        </row>
        <row r="546">
          <cell r="E546">
            <v>352.70309509593153</v>
          </cell>
        </row>
        <row r="558">
          <cell r="E558">
            <v>588.12090540222721</v>
          </cell>
        </row>
        <row r="570">
          <cell r="E570">
            <v>657.02880828827222</v>
          </cell>
        </row>
        <row r="586">
          <cell r="E586">
            <v>287.0727811354202</v>
          </cell>
        </row>
        <row r="600">
          <cell r="E600">
            <v>787.95418349504769</v>
          </cell>
        </row>
        <row r="614">
          <cell r="E614">
            <v>866.2758668514831</v>
          </cell>
        </row>
        <row r="625">
          <cell r="E625">
            <v>1362.5081260371962</v>
          </cell>
        </row>
        <row r="636">
          <cell r="E636">
            <v>1025.9440008297572</v>
          </cell>
        </row>
        <row r="647">
          <cell r="E647">
            <v>30.110998688309873</v>
          </cell>
        </row>
        <row r="656">
          <cell r="E656">
            <v>17.582465222546475</v>
          </cell>
        </row>
        <row r="673">
          <cell r="E673">
            <v>3165.4736842105267</v>
          </cell>
        </row>
        <row r="683">
          <cell r="E683">
            <v>2791.3684210526317</v>
          </cell>
        </row>
        <row r="691">
          <cell r="E691">
            <v>3069.3300000000004</v>
          </cell>
        </row>
        <row r="700">
          <cell r="E700">
            <v>1463.2846791432614</v>
          </cell>
        </row>
        <row r="711">
          <cell r="E711">
            <v>192.3534879558942</v>
          </cell>
        </row>
        <row r="829">
          <cell r="E829">
            <v>20412.378809552007</v>
          </cell>
        </row>
        <row r="925">
          <cell r="E925">
            <v>14086.73627172886</v>
          </cell>
        </row>
        <row r="983">
          <cell r="E983">
            <v>884.97908857686843</v>
          </cell>
        </row>
        <row r="1021">
          <cell r="E1021">
            <v>9820.2669667775281</v>
          </cell>
        </row>
        <row r="1068">
          <cell r="E1068">
            <v>7406.4939880473257</v>
          </cell>
        </row>
        <row r="1116">
          <cell r="E1116">
            <v>6474.0344997086213</v>
          </cell>
        </row>
        <row r="1164">
          <cell r="E1164">
            <v>4723.9694193935102</v>
          </cell>
        </row>
        <row r="1182">
          <cell r="E1182">
            <v>1507.1176907333379</v>
          </cell>
        </row>
        <row r="1248">
          <cell r="E1248">
            <v>62921.134538718768</v>
          </cell>
        </row>
        <row r="1329">
          <cell r="E1329">
            <v>78336.195924265456</v>
          </cell>
        </row>
        <row r="1470">
          <cell r="E1470">
            <v>670515.87708211725</v>
          </cell>
        </row>
        <row r="1548">
          <cell r="E1548">
            <v>345363.18890497094</v>
          </cell>
        </row>
        <row r="1564">
          <cell r="E1564">
            <v>568.28222652149316</v>
          </cell>
        </row>
        <row r="1580">
          <cell r="E1580">
            <v>592.45721363728262</v>
          </cell>
        </row>
        <row r="1600">
          <cell r="E1600">
            <v>190.24553954523358</v>
          </cell>
        </row>
        <row r="1618">
          <cell r="E1618">
            <v>98.15498393217942</v>
          </cell>
        </row>
        <row r="1632">
          <cell r="E1632">
            <v>69.474314550159917</v>
          </cell>
        </row>
        <row r="1645">
          <cell r="E1645">
            <v>39.13604904804091</v>
          </cell>
        </row>
        <row r="1659">
          <cell r="E1659">
            <v>5964.6119819598562</v>
          </cell>
        </row>
        <row r="1673">
          <cell r="E1673">
            <v>917.63261260920876</v>
          </cell>
        </row>
        <row r="1687">
          <cell r="E1687">
            <v>5697.8903632287083</v>
          </cell>
        </row>
        <row r="1701">
          <cell r="E1701">
            <v>25.462767315050002</v>
          </cell>
        </row>
        <row r="1712">
          <cell r="E1712">
            <v>15.432504157155265</v>
          </cell>
        </row>
        <row r="1739">
          <cell r="E1739">
            <v>172.60681237437561</v>
          </cell>
        </row>
        <row r="1750">
          <cell r="E1750">
            <v>69.166619687427897</v>
          </cell>
        </row>
        <row r="1764">
          <cell r="E1764">
            <v>869.40690789473695</v>
          </cell>
        </row>
        <row r="1765">
          <cell r="E1765">
            <v>695.52552631578953</v>
          </cell>
        </row>
      </sheetData>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Equipos a utilizar"/>
      <sheetName val="Hoja1"/>
      <sheetName val="Analisis de Precios Unitarios"/>
      <sheetName val="Hoja3"/>
    </sheetNames>
    <sheetDataSet>
      <sheetData sheetId="0" refreshError="1">
        <row r="11">
          <cell r="I11">
            <v>1863.7719999999999</v>
          </cell>
        </row>
        <row r="12">
          <cell r="I12">
            <v>1720.396</v>
          </cell>
        </row>
      </sheetData>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3">
          <cell r="B13" t="str">
            <v>Cascajo Limpio</v>
          </cell>
          <cell r="C13" t="str">
            <v>M3</v>
          </cell>
          <cell r="D13">
            <v>150</v>
          </cell>
        </row>
        <row r="14">
          <cell r="B14" t="str">
            <v>Arena Triturada y Lavada ( especial para hormigones )</v>
          </cell>
          <cell r="C14" t="str">
            <v>M3</v>
          </cell>
          <cell r="D14">
            <v>250</v>
          </cell>
        </row>
        <row r="16">
          <cell r="B16" t="str">
            <v>Arena Gruesa Lavada</v>
          </cell>
          <cell r="C16" t="str">
            <v>M3</v>
          </cell>
          <cell r="D16">
            <v>250</v>
          </cell>
        </row>
        <row r="17">
          <cell r="B17" t="str">
            <v>Arena Fina</v>
          </cell>
          <cell r="C17" t="str">
            <v>M3</v>
          </cell>
          <cell r="D17">
            <v>350</v>
          </cell>
        </row>
        <row r="20">
          <cell r="B20" t="str">
            <v>Alambre No. 18</v>
          </cell>
          <cell r="C20" t="str">
            <v>LBS</v>
          </cell>
          <cell r="D20">
            <v>8</v>
          </cell>
        </row>
        <row r="21">
          <cell r="B21" t="str">
            <v xml:space="preserve">Bloques de 4" </v>
          </cell>
          <cell r="C21" t="str">
            <v>UD</v>
          </cell>
          <cell r="D21">
            <v>7.62</v>
          </cell>
        </row>
        <row r="22">
          <cell r="B22" t="str">
            <v>Bloques de 6"</v>
          </cell>
          <cell r="C22" t="str">
            <v>UD</v>
          </cell>
          <cell r="D22">
            <v>9.52</v>
          </cell>
        </row>
        <row r="23">
          <cell r="B23" t="str">
            <v xml:space="preserve">Bloques de 8" </v>
          </cell>
          <cell r="C23" t="str">
            <v>UD</v>
          </cell>
          <cell r="D23">
            <v>12.48</v>
          </cell>
        </row>
        <row r="24">
          <cell r="B24" t="str">
            <v xml:space="preserve">Andamios </v>
          </cell>
          <cell r="C24" t="str">
            <v>P2</v>
          </cell>
          <cell r="D24">
            <v>11.75</v>
          </cell>
        </row>
        <row r="25">
          <cell r="B25" t="str">
            <v>Andamios (  0.25 planchas plywood / 10 usos  )</v>
          </cell>
          <cell r="C25" t="str">
            <v>UD</v>
          </cell>
          <cell r="D25">
            <v>515</v>
          </cell>
        </row>
        <row r="26">
          <cell r="B26" t="str">
            <v>Baldosas Granito 40x40 (incluye transporte e ITBI )</v>
          </cell>
          <cell r="C26" t="str">
            <v>UD</v>
          </cell>
          <cell r="D26">
            <v>64.8</v>
          </cell>
        </row>
        <row r="27">
          <cell r="B27" t="str">
            <v>Bote de Material</v>
          </cell>
          <cell r="C27" t="str">
            <v>M3</v>
          </cell>
          <cell r="D27">
            <v>80</v>
          </cell>
        </row>
        <row r="29">
          <cell r="B29" t="str">
            <v>Cal Pomier (  50 Lbs.  )</v>
          </cell>
          <cell r="C29" t="str">
            <v>FDA</v>
          </cell>
          <cell r="D29">
            <v>68.989999999999995</v>
          </cell>
        </row>
        <row r="32">
          <cell r="B32" t="str">
            <v>Cemento Blanco</v>
          </cell>
          <cell r="C32" t="str">
            <v>FDA</v>
          </cell>
          <cell r="D32">
            <v>209</v>
          </cell>
        </row>
        <row r="34">
          <cell r="B34" t="str">
            <v>Cerámica Italiana Pared</v>
          </cell>
          <cell r="C34" t="str">
            <v>M2</v>
          </cell>
          <cell r="D34">
            <v>450</v>
          </cell>
        </row>
        <row r="35">
          <cell r="B35" t="str">
            <v>Cerámica 30x30 Pared (Cerarte)</v>
          </cell>
          <cell r="C35" t="str">
            <v>UD</v>
          </cell>
          <cell r="D35">
            <v>36</v>
          </cell>
        </row>
        <row r="42">
          <cell r="B42" t="str">
            <v>Zócalo de Cerámica de 30</v>
          </cell>
          <cell r="C42" t="str">
            <v>UD</v>
          </cell>
          <cell r="D42">
            <v>6.15</v>
          </cell>
        </row>
        <row r="44">
          <cell r="B44" t="str">
            <v>Listelos de 20 Cms en Baños</v>
          </cell>
          <cell r="C44" t="str">
            <v>UD</v>
          </cell>
          <cell r="D44">
            <v>35</v>
          </cell>
        </row>
        <row r="46">
          <cell r="B46" t="str">
            <v>Chazos (  Corte  )</v>
          </cell>
          <cell r="C46" t="str">
            <v>UD</v>
          </cell>
          <cell r="D46">
            <v>2.5</v>
          </cell>
        </row>
        <row r="47">
          <cell r="B47" t="str">
            <v>Clavos Corrientes</v>
          </cell>
          <cell r="C47" t="str">
            <v>LBS</v>
          </cell>
          <cell r="D47">
            <v>6.15</v>
          </cell>
        </row>
        <row r="50">
          <cell r="B50" t="str">
            <v>Derretido Blanco</v>
          </cell>
          <cell r="C50" t="str">
            <v>FDA</v>
          </cell>
          <cell r="D50">
            <v>175</v>
          </cell>
        </row>
        <row r="67">
          <cell r="B67" t="str">
            <v>Estopa</v>
          </cell>
          <cell r="C67" t="str">
            <v>LBS</v>
          </cell>
          <cell r="D67">
            <v>15</v>
          </cell>
        </row>
        <row r="69">
          <cell r="B69" t="str">
            <v>Hilo de Nylon</v>
          </cell>
          <cell r="C69" t="str">
            <v>UD</v>
          </cell>
          <cell r="D69">
            <v>63</v>
          </cell>
        </row>
        <row r="70">
          <cell r="B70" t="str">
            <v>Hormigón Industrial 180 Kg/cm2 (Inclute ITBIS y Vaciado con Bomba)</v>
          </cell>
          <cell r="C70" t="str">
            <v>M3</v>
          </cell>
          <cell r="D70">
            <v>1430.74</v>
          </cell>
        </row>
        <row r="71">
          <cell r="B71" t="str">
            <v>Hormigón Industrial 210 Kg/cm2 (Incluye ITBIS y Vaciado Con Bomba)</v>
          </cell>
          <cell r="C71" t="str">
            <v>M3</v>
          </cell>
          <cell r="D71">
            <v>1918.8</v>
          </cell>
        </row>
        <row r="75">
          <cell r="B75" t="str">
            <v>Pino Bruto Americano</v>
          </cell>
          <cell r="C75" t="str">
            <v>P2</v>
          </cell>
          <cell r="D75">
            <v>17.8</v>
          </cell>
        </row>
        <row r="76">
          <cell r="B76" t="str">
            <v>Regla para Pañete (  Preparada  )</v>
          </cell>
          <cell r="C76" t="str">
            <v>P2</v>
          </cell>
          <cell r="D76">
            <v>35</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1">
          <cell r="B81" t="str">
            <v>M/O Envarillado de Escalera</v>
          </cell>
          <cell r="C81" t="str">
            <v>UD</v>
          </cell>
          <cell r="D81">
            <v>700</v>
          </cell>
        </row>
        <row r="82">
          <cell r="B82" t="str">
            <v>M/O Subida de Acero para Losa</v>
          </cell>
          <cell r="C82" t="str">
            <v>QQ</v>
          </cell>
          <cell r="D82">
            <v>9.4</v>
          </cell>
        </row>
        <row r="83">
          <cell r="B83" t="str">
            <v>M/O Fino de Techo Inclinado</v>
          </cell>
          <cell r="C83" t="str">
            <v>M2</v>
          </cell>
          <cell r="D83">
            <v>35</v>
          </cell>
        </row>
        <row r="84">
          <cell r="B84" t="str">
            <v>M/O Fino de Techo Plano</v>
          </cell>
          <cell r="C84" t="str">
            <v>M2</v>
          </cell>
          <cell r="D84">
            <v>30</v>
          </cell>
        </row>
        <row r="85">
          <cell r="B85" t="str">
            <v>M/O Goteros Colgantes</v>
          </cell>
          <cell r="C85" t="str">
            <v>ML</v>
          </cell>
          <cell r="D85">
            <v>29.62</v>
          </cell>
        </row>
        <row r="86">
          <cell r="B86" t="str">
            <v>M/O Llenado de huecos</v>
          </cell>
          <cell r="C86" t="str">
            <v>UD</v>
          </cell>
          <cell r="D86">
            <v>0.33</v>
          </cell>
        </row>
        <row r="87">
          <cell r="B87" t="str">
            <v>M/O Maestro</v>
          </cell>
          <cell r="C87" t="str">
            <v>DIA</v>
          </cell>
          <cell r="D87">
            <v>500</v>
          </cell>
        </row>
        <row r="88">
          <cell r="B88" t="str">
            <v>M/O Obrero Ligado</v>
          </cell>
          <cell r="C88" t="str">
            <v>DIA</v>
          </cell>
          <cell r="D88">
            <v>125</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0">
          <cell r="B120" t="str">
            <v>M/O Elaboración Cámara Inspección</v>
          </cell>
          <cell r="C120" t="str">
            <v>UD</v>
          </cell>
          <cell r="D120">
            <v>365</v>
          </cell>
        </row>
        <row r="121">
          <cell r="B121" t="str">
            <v xml:space="preserve">M/O Elaboración Trampa de Grasa  </v>
          </cell>
          <cell r="C121" t="str">
            <v>UD</v>
          </cell>
          <cell r="D121">
            <v>650</v>
          </cell>
        </row>
        <row r="122">
          <cell r="B122" t="str">
            <v>Alq. Madera Dintel (  Incl. M/O  )</v>
          </cell>
          <cell r="C122" t="str">
            <v>ML</v>
          </cell>
          <cell r="D122">
            <v>56</v>
          </cell>
        </row>
        <row r="124">
          <cell r="B124" t="str">
            <v>Alq. Madera P/Losa  (  Incl. M/O  )</v>
          </cell>
          <cell r="C124" t="str">
            <v>M2</v>
          </cell>
          <cell r="D124">
            <v>100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4">
          <cell r="B134" t="str">
            <v>Excavación Tierra ( AM )</v>
          </cell>
          <cell r="C134" t="str">
            <v>M3</v>
          </cell>
          <cell r="D134">
            <v>60</v>
          </cell>
        </row>
        <row r="136">
          <cell r="B136" t="str">
            <v xml:space="preserve">Ligado y Vaciado a Mano  </v>
          </cell>
          <cell r="C136" t="str">
            <v>M3</v>
          </cell>
          <cell r="D136">
            <v>188.27</v>
          </cell>
        </row>
        <row r="148">
          <cell r="B148" t="str">
            <v>Brigada de Topografía, incluyendo equipos</v>
          </cell>
          <cell r="C148" t="str">
            <v>DIA</v>
          </cell>
          <cell r="D148">
            <v>1400</v>
          </cell>
        </row>
        <row r="149">
          <cell r="B149" t="str">
            <v>M/O Técnico Calificado</v>
          </cell>
          <cell r="C149" t="str">
            <v>DIA</v>
          </cell>
          <cell r="D149">
            <v>175</v>
          </cell>
        </row>
        <row r="156">
          <cell r="B156" t="str">
            <v>Adoquín Mediterráneo Gris</v>
          </cell>
          <cell r="C156" t="str">
            <v>UD</v>
          </cell>
          <cell r="D156">
            <v>4.91</v>
          </cell>
        </row>
        <row r="241">
          <cell r="B241" t="str">
            <v>Pulido y Brillado (  De Luxe  )</v>
          </cell>
          <cell r="C241" t="str">
            <v>M2</v>
          </cell>
          <cell r="D241">
            <v>69.900000000000006</v>
          </cell>
        </row>
      </sheetData>
      <sheetData sheetId="1" refreshError="1">
        <row r="201">
          <cell r="F201">
            <v>7792.2050656250012</v>
          </cell>
        </row>
        <row r="210">
          <cell r="F210">
            <v>12250.8755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I"/>
      <sheetName val="Tramo I (alt. &quot;B&quot;)"/>
      <sheetName val="Tramo II"/>
      <sheetName val="Tramo II (alt.&quot;B&quot;)"/>
      <sheetName val="Tramo III"/>
      <sheetName val="Tramo III (Alt. &quot;B&quot;)"/>
      <sheetName val="Tramo IV"/>
      <sheetName val="Tramo IV (Alt.&quot;B&quot;)"/>
      <sheetName val="Tramo V"/>
      <sheetName val="Tramo V (Alt. &quot;B&quot;)"/>
      <sheetName val="ANALPRECVI"/>
      <sheetName val="MATERIALES"/>
      <sheetName val="OBRAMANO"/>
      <sheetName val="EQUIPOS"/>
      <sheetName val="SUB-CONTRATOS"/>
      <sheetName val="Tramo IV (2)"/>
      <sheetName val="Listado Equipos a utilizar"/>
      <sheetName val="Analisis"/>
      <sheetName val="A-civil"/>
      <sheetName val="MOV"/>
      <sheetName val="CAMPAMENTO2"/>
      <sheetName val="ingenieria"/>
      <sheetName val="MANT.TRANSITO"/>
      <sheetName val="Analisis de Costos Aceras"/>
      <sheetName val="Tramo_I"/>
      <sheetName val="Tramo_I_(alt__&quot;B&quot;)"/>
      <sheetName val="Tramo_II"/>
      <sheetName val="Tramo_II_(alt_&quot;B&quot;)"/>
      <sheetName val="Tramo_III"/>
      <sheetName val="Tramo_III_(Alt__&quot;B&quot;)"/>
      <sheetName val="Tramo_IV"/>
      <sheetName val="Tramo_IV_(Alt_&quot;B&quot;)"/>
      <sheetName val="Tramo_V"/>
      <sheetName val="Tramo_V_(Alt__&quot;B&quot;)"/>
      <sheetName val="Tramo_IV_(2)"/>
      <sheetName val="Listado_Equipos_a_utilizar"/>
      <sheetName val="Mat"/>
      <sheetName val="anal term"/>
      <sheetName val="Jornal"/>
      <sheetName val="Insumos"/>
      <sheetName val="Análi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G7">
            <v>281</v>
          </cell>
        </row>
        <row r="10">
          <cell r="G10">
            <v>6.45</v>
          </cell>
        </row>
        <row r="11">
          <cell r="G11">
            <v>250</v>
          </cell>
        </row>
        <row r="12">
          <cell r="G12">
            <v>220</v>
          </cell>
        </row>
        <row r="13">
          <cell r="G13">
            <v>250</v>
          </cell>
        </row>
        <row r="17">
          <cell r="G17">
            <v>70</v>
          </cell>
        </row>
        <row r="32">
          <cell r="G32">
            <v>5800</v>
          </cell>
        </row>
        <row r="33">
          <cell r="G33">
            <v>12.5</v>
          </cell>
        </row>
      </sheetData>
      <sheetData sheetId="12" refreshError="1">
        <row r="43">
          <cell r="F43">
            <v>30</v>
          </cell>
        </row>
        <row r="67">
          <cell r="F67">
            <v>3100</v>
          </cell>
        </row>
        <row r="72">
          <cell r="F72">
            <v>43.4</v>
          </cell>
        </row>
        <row r="74">
          <cell r="F74">
            <v>43.4</v>
          </cell>
        </row>
        <row r="75">
          <cell r="F75">
            <v>37.200000000000003</v>
          </cell>
        </row>
        <row r="76">
          <cell r="F76">
            <v>43.4</v>
          </cell>
        </row>
        <row r="77">
          <cell r="F77">
            <v>43.4</v>
          </cell>
        </row>
        <row r="79">
          <cell r="F79">
            <v>20.09</v>
          </cell>
        </row>
        <row r="81">
          <cell r="F81">
            <v>29.26</v>
          </cell>
        </row>
      </sheetData>
      <sheetData sheetId="13" refreshError="1">
        <row r="8">
          <cell r="I8">
            <v>726.05</v>
          </cell>
        </row>
        <row r="9">
          <cell r="I9">
            <v>512.15</v>
          </cell>
        </row>
        <row r="11">
          <cell r="I11">
            <v>344.75</v>
          </cell>
        </row>
        <row r="13">
          <cell r="I13">
            <v>316.84999999999997</v>
          </cell>
        </row>
        <row r="14">
          <cell r="I14">
            <v>414.5</v>
          </cell>
        </row>
        <row r="15">
          <cell r="I15">
            <v>414.5</v>
          </cell>
        </row>
        <row r="16">
          <cell r="I16">
            <v>791.15</v>
          </cell>
        </row>
        <row r="19">
          <cell r="I19">
            <v>279</v>
          </cell>
        </row>
        <row r="21">
          <cell r="I21">
            <v>58.13</v>
          </cell>
        </row>
        <row r="25">
          <cell r="I25">
            <v>1.7799999999999998</v>
          </cell>
        </row>
        <row r="28">
          <cell r="I28">
            <v>105.75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citado Estancia 2 Niveles"/>
      <sheetName val="Listado de Precios (Oficial)"/>
      <sheetName val="Listado de Proyectos"/>
      <sheetName val="Preferencias"/>
      <sheetName val="Materiales"/>
      <sheetName val="M.O. Ministerio Trabajo"/>
      <sheetName val="Servicios"/>
      <sheetName val="Cotizaciones"/>
      <sheetName val="Analisis"/>
      <sheetName val="Presupuesto"/>
      <sheetName val="Cronogramas"/>
      <sheetName val="Finanzas"/>
      <sheetName val="Ingresos - Egresos"/>
      <sheetName val="Muros"/>
      <sheetName val="Puertas-Ventanas"/>
      <sheetName val="H.A."/>
      <sheetName val="Escaleras - Rampas"/>
      <sheetName val="Acero Est."/>
      <sheetName val="Techos-Cielo Raso"/>
      <sheetName val="Pisos"/>
      <sheetName val="MEP"/>
    </sheetNames>
    <sheetDataSet>
      <sheetData sheetId="0"/>
      <sheetData sheetId="1"/>
      <sheetData sheetId="2"/>
      <sheetData sheetId="3"/>
      <sheetData sheetId="4"/>
      <sheetData sheetId="5"/>
      <sheetData sheetId="6"/>
      <sheetData sheetId="7"/>
      <sheetData sheetId="8">
        <row r="1">
          <cell r="A1" t="str">
            <v>No.</v>
          </cell>
          <cell r="B1" t="str">
            <v>Actividades En Almacen Central Obras Públicas</v>
          </cell>
          <cell r="C1" t="str">
            <v>Vol</v>
          </cell>
          <cell r="D1" t="str">
            <v>% desp.</v>
          </cell>
          <cell r="E1" t="str">
            <v>Ud</v>
          </cell>
          <cell r="F1" t="str">
            <v>P.U.</v>
          </cell>
          <cell r="G1" t="str">
            <v>Importe</v>
          </cell>
          <cell r="H1" t="str">
            <v>Valor</v>
          </cell>
        </row>
        <row r="2">
          <cell r="A2" t="str">
            <v>I</v>
          </cell>
          <cell r="B2" t="str">
            <v>Estructuras Metalicas</v>
          </cell>
          <cell r="C2">
            <v>0</v>
          </cell>
          <cell r="D2">
            <v>0</v>
          </cell>
          <cell r="E2">
            <v>1</v>
          </cell>
          <cell r="F2">
            <v>0</v>
          </cell>
          <cell r="G2">
            <v>0</v>
          </cell>
          <cell r="H2">
            <v>0</v>
          </cell>
        </row>
        <row r="3">
          <cell r="A3" t="str">
            <v>0.001</v>
          </cell>
          <cell r="B3" t="str">
            <v>Análisis de Costo Unitario de 390 m2 de Remoción Paneles de Aluzinc h= 2,97 m 1er Nivel :</v>
          </cell>
          <cell r="C3">
            <v>0</v>
          </cell>
          <cell r="D3">
            <v>0</v>
          </cell>
          <cell r="E3">
            <v>0</v>
          </cell>
          <cell r="F3">
            <v>0</v>
          </cell>
          <cell r="G3">
            <v>0</v>
          </cell>
          <cell r="H3">
            <v>0</v>
          </cell>
        </row>
        <row r="4">
          <cell r="A4" t="str">
            <v>a)</v>
          </cell>
          <cell r="B4" t="str">
            <v>Mano de Obra:</v>
          </cell>
          <cell r="C4">
            <v>0</v>
          </cell>
          <cell r="D4">
            <v>0</v>
          </cell>
          <cell r="E4">
            <v>0</v>
          </cell>
          <cell r="F4">
            <v>0</v>
          </cell>
          <cell r="G4">
            <v>0</v>
          </cell>
          <cell r="H4">
            <v>0</v>
          </cell>
        </row>
        <row r="5">
          <cell r="A5">
            <v>0</v>
          </cell>
          <cell r="B5" t="str">
            <v>MO-1001-3 [MA] Maestro de área (MA)</v>
          </cell>
          <cell r="C5">
            <v>7.8027999999999995</v>
          </cell>
          <cell r="D5">
            <v>7.9060729495115294E-4</v>
          </cell>
          <cell r="E5" t="str">
            <v>Día</v>
          </cell>
          <cell r="F5">
            <v>1495</v>
          </cell>
          <cell r="G5">
            <v>11674.41</v>
          </cell>
          <cell r="H5">
            <v>0</v>
          </cell>
        </row>
        <row r="6">
          <cell r="A6">
            <v>0</v>
          </cell>
          <cell r="B6" t="str">
            <v>MO-1001-7 [TC] Técnico calificado (TC)</v>
          </cell>
          <cell r="C6">
            <v>15.605599999999999</v>
          </cell>
          <cell r="D6">
            <v>5.2642160376717298E-4</v>
          </cell>
          <cell r="E6" t="str">
            <v>Día</v>
          </cell>
          <cell r="F6">
            <v>545.1</v>
          </cell>
          <cell r="G6">
            <v>8511.09</v>
          </cell>
          <cell r="H6">
            <v>0</v>
          </cell>
        </row>
        <row r="7">
          <cell r="A7">
            <v>0</v>
          </cell>
          <cell r="B7" t="str">
            <v>MO-1001-8 [TNC] Técnico no calificado o PEON (TNC)</v>
          </cell>
          <cell r="C7">
            <v>46.816799999999994</v>
          </cell>
          <cell r="D7">
            <v>9.4377998022198814E-5</v>
          </cell>
          <cell r="E7" t="str">
            <v>Día</v>
          </cell>
          <cell r="F7">
            <v>497.95</v>
          </cell>
          <cell r="G7">
            <v>23314.63</v>
          </cell>
          <cell r="H7">
            <v>0</v>
          </cell>
        </row>
        <row r="8">
          <cell r="A8" t="str">
            <v>b)</v>
          </cell>
          <cell r="B8" t="str">
            <v>Herramientas, Servicios:</v>
          </cell>
          <cell r="C8">
            <v>0</v>
          </cell>
          <cell r="D8">
            <v>0</v>
          </cell>
          <cell r="E8">
            <v>0</v>
          </cell>
          <cell r="F8">
            <v>0</v>
          </cell>
          <cell r="G8">
            <v>0</v>
          </cell>
          <cell r="H8">
            <v>0</v>
          </cell>
        </row>
        <row r="9">
          <cell r="A9">
            <v>0</v>
          </cell>
          <cell r="B9" t="str">
            <v>Herramientas y equipos</v>
          </cell>
          <cell r="C9">
            <v>1</v>
          </cell>
          <cell r="D9">
            <v>0</v>
          </cell>
          <cell r="E9" t="str">
            <v>m2</v>
          </cell>
          <cell r="F9">
            <v>696</v>
          </cell>
          <cell r="G9">
            <v>696</v>
          </cell>
          <cell r="H9">
            <v>0</v>
          </cell>
        </row>
        <row r="10">
          <cell r="A10">
            <v>1</v>
          </cell>
          <cell r="B10" t="str">
            <v>Remoción Paneles de Aluzinc h= 2,97 m 1er Nivel</v>
          </cell>
          <cell r="C10">
            <v>390.14</v>
          </cell>
          <cell r="D10">
            <v>0</v>
          </cell>
          <cell r="E10" t="str">
            <v>m2</v>
          </cell>
          <cell r="F10">
            <v>0</v>
          </cell>
          <cell r="G10">
            <v>0</v>
          </cell>
          <cell r="H10">
            <v>113.28</v>
          </cell>
        </row>
        <row r="11">
          <cell r="F11">
            <v>0</v>
          </cell>
        </row>
        <row r="12">
          <cell r="A12" t="str">
            <v>0.002</v>
          </cell>
          <cell r="B12" t="str">
            <v>Análisis de Costo Unitario de 566 m2 de Remoción Paneles de Aluzinc h= 4,31 m 2do. Nivel :</v>
          </cell>
          <cell r="C12">
            <v>0</v>
          </cell>
          <cell r="D12">
            <v>0</v>
          </cell>
          <cell r="E12">
            <v>0</v>
          </cell>
          <cell r="F12">
            <v>0</v>
          </cell>
          <cell r="G12">
            <v>0</v>
          </cell>
          <cell r="H12">
            <v>0</v>
          </cell>
        </row>
        <row r="13">
          <cell r="A13" t="str">
            <v>a)</v>
          </cell>
          <cell r="B13" t="str">
            <v>Mano de Obra:</v>
          </cell>
          <cell r="C13">
            <v>0</v>
          </cell>
          <cell r="D13">
            <v>0</v>
          </cell>
          <cell r="E13">
            <v>0</v>
          </cell>
          <cell r="F13">
            <v>0</v>
          </cell>
          <cell r="G13">
            <v>0</v>
          </cell>
          <cell r="H13">
            <v>0</v>
          </cell>
        </row>
        <row r="14">
          <cell r="A14">
            <v>0</v>
          </cell>
          <cell r="B14" t="str">
            <v>MO-1001-3 [MA] Maestro de área (MA)</v>
          </cell>
          <cell r="C14">
            <v>11.323399999999999</v>
          </cell>
          <cell r="D14">
            <v>7.9060729495115294E-4</v>
          </cell>
          <cell r="E14" t="str">
            <v>Día</v>
          </cell>
          <cell r="F14">
            <v>1495</v>
          </cell>
          <cell r="G14">
            <v>16941.87</v>
          </cell>
          <cell r="H14">
            <v>0</v>
          </cell>
        </row>
        <row r="15">
          <cell r="A15">
            <v>0</v>
          </cell>
          <cell r="B15" t="str">
            <v>MO-1001-7 [TC] Técnico calificado (TC)</v>
          </cell>
          <cell r="C15">
            <v>22.646799999999999</v>
          </cell>
          <cell r="D15">
            <v>5.2642160376717298E-4</v>
          </cell>
          <cell r="E15" t="str">
            <v>Día</v>
          </cell>
          <cell r="F15">
            <v>545.1</v>
          </cell>
          <cell r="G15">
            <v>12351.27</v>
          </cell>
          <cell r="H15">
            <v>0</v>
          </cell>
        </row>
        <row r="16">
          <cell r="A16">
            <v>0</v>
          </cell>
          <cell r="B16" t="str">
            <v>MO-1001-8 [TNC] Técnico no calificado o PEON (TNC)</v>
          </cell>
          <cell r="C16">
            <v>67.940399999999997</v>
          </cell>
          <cell r="D16">
            <v>9.4377998022198814E-5</v>
          </cell>
          <cell r="E16" t="str">
            <v>Día</v>
          </cell>
          <cell r="F16">
            <v>497.95</v>
          </cell>
          <cell r="G16">
            <v>33834.120000000003</v>
          </cell>
          <cell r="H16">
            <v>0</v>
          </cell>
        </row>
        <row r="17">
          <cell r="A17" t="str">
            <v>b)</v>
          </cell>
          <cell r="B17" t="str">
            <v>Herramientas, Servicios:</v>
          </cell>
          <cell r="C17">
            <v>0</v>
          </cell>
          <cell r="D17">
            <v>0</v>
          </cell>
          <cell r="E17">
            <v>0</v>
          </cell>
          <cell r="F17">
            <v>0</v>
          </cell>
          <cell r="G17">
            <v>0</v>
          </cell>
          <cell r="H17">
            <v>0</v>
          </cell>
        </row>
        <row r="18">
          <cell r="A18">
            <v>0</v>
          </cell>
          <cell r="B18" t="str">
            <v>Herramientas y equipos</v>
          </cell>
          <cell r="C18">
            <v>1</v>
          </cell>
          <cell r="D18">
            <v>0</v>
          </cell>
          <cell r="E18" t="str">
            <v>m2</v>
          </cell>
          <cell r="F18">
            <v>1010.04</v>
          </cell>
          <cell r="G18">
            <v>1010.04</v>
          </cell>
          <cell r="H18">
            <v>0</v>
          </cell>
        </row>
        <row r="19">
          <cell r="A19">
            <v>2</v>
          </cell>
          <cell r="B19" t="str">
            <v>Remoción Paneles de Aluzinc h= 4,31 m 2do. Nivel</v>
          </cell>
          <cell r="C19">
            <v>566.16999999999996</v>
          </cell>
          <cell r="D19">
            <v>0</v>
          </cell>
          <cell r="E19" t="str">
            <v>m2</v>
          </cell>
          <cell r="F19">
            <v>0</v>
          </cell>
          <cell r="G19">
            <v>0</v>
          </cell>
          <cell r="H19">
            <v>113.28</v>
          </cell>
        </row>
        <row r="20">
          <cell r="F20">
            <v>0</v>
          </cell>
        </row>
        <row r="21">
          <cell r="A21" t="str">
            <v>0.003</v>
          </cell>
          <cell r="B21" t="str">
            <v>Análisis de Costo Unitario de 880 m2 de Remoción Techo de Aluzinc h= 7.27m :</v>
          </cell>
          <cell r="C21">
            <v>0</v>
          </cell>
          <cell r="D21">
            <v>0</v>
          </cell>
          <cell r="E21">
            <v>0</v>
          </cell>
          <cell r="F21">
            <v>0</v>
          </cell>
          <cell r="G21">
            <v>0</v>
          </cell>
          <cell r="H21">
            <v>0</v>
          </cell>
        </row>
        <row r="22">
          <cell r="A22" t="str">
            <v>a)</v>
          </cell>
          <cell r="B22" t="str">
            <v>Mano de Obra:</v>
          </cell>
          <cell r="C22">
            <v>0</v>
          </cell>
          <cell r="D22">
            <v>0</v>
          </cell>
          <cell r="E22">
            <v>0</v>
          </cell>
          <cell r="F22">
            <v>0</v>
          </cell>
          <cell r="G22">
            <v>0</v>
          </cell>
          <cell r="H22">
            <v>0</v>
          </cell>
        </row>
        <row r="23">
          <cell r="A23">
            <v>0</v>
          </cell>
          <cell r="B23" t="str">
            <v>MO-1001-3 [MA] Maestro de área (MA)</v>
          </cell>
          <cell r="C23">
            <v>22</v>
          </cell>
          <cell r="D23">
            <v>7.9060729495115294E-4</v>
          </cell>
          <cell r="E23" t="str">
            <v>Día</v>
          </cell>
          <cell r="F23">
            <v>1495</v>
          </cell>
          <cell r="G23">
            <v>32916</v>
          </cell>
          <cell r="H23">
            <v>0</v>
          </cell>
        </row>
        <row r="24">
          <cell r="A24">
            <v>0</v>
          </cell>
          <cell r="B24" t="str">
            <v>MO-1001-7 [TC] Técnico calificado (TC)</v>
          </cell>
          <cell r="C24">
            <v>44</v>
          </cell>
          <cell r="D24">
            <v>5.2642160376717298E-4</v>
          </cell>
          <cell r="E24" t="str">
            <v>Día</v>
          </cell>
          <cell r="F24">
            <v>545.1</v>
          </cell>
          <cell r="G24">
            <v>23997.03</v>
          </cell>
          <cell r="H24">
            <v>0</v>
          </cell>
        </row>
        <row r="25">
          <cell r="A25">
            <v>0</v>
          </cell>
          <cell r="B25" t="str">
            <v>MO-1001-8 [TNC] Técnico no calificado o PEON (TNC)</v>
          </cell>
          <cell r="C25">
            <v>132</v>
          </cell>
          <cell r="D25">
            <v>9.4377998022198814E-5</v>
          </cell>
          <cell r="E25" t="str">
            <v>Día</v>
          </cell>
          <cell r="F25">
            <v>497.95</v>
          </cell>
          <cell r="G25">
            <v>65735.600000000006</v>
          </cell>
          <cell r="H25">
            <v>0</v>
          </cell>
        </row>
        <row r="26">
          <cell r="A26" t="str">
            <v>b)</v>
          </cell>
          <cell r="B26" t="str">
            <v>Herramientas, Servicios:</v>
          </cell>
          <cell r="C26">
            <v>0</v>
          </cell>
          <cell r="D26">
            <v>0</v>
          </cell>
          <cell r="E26">
            <v>0</v>
          </cell>
          <cell r="F26">
            <v>0</v>
          </cell>
          <cell r="G26">
            <v>0</v>
          </cell>
          <cell r="H26">
            <v>0</v>
          </cell>
        </row>
        <row r="27">
          <cell r="A27">
            <v>0</v>
          </cell>
          <cell r="B27" t="str">
            <v>Herramientas y equipos</v>
          </cell>
          <cell r="C27">
            <v>1</v>
          </cell>
          <cell r="D27">
            <v>0</v>
          </cell>
          <cell r="E27" t="str">
            <v>m2</v>
          </cell>
          <cell r="F27">
            <v>1962.38</v>
          </cell>
          <cell r="G27">
            <v>1962.38</v>
          </cell>
          <cell r="H27">
            <v>0</v>
          </cell>
        </row>
        <row r="28">
          <cell r="A28">
            <v>3</v>
          </cell>
          <cell r="B28" t="str">
            <v>Remoción Techo de Aluzinc h= 7.27m</v>
          </cell>
          <cell r="C28">
            <v>880</v>
          </cell>
          <cell r="D28">
            <v>0</v>
          </cell>
          <cell r="E28" t="str">
            <v>m2</v>
          </cell>
          <cell r="F28">
            <v>0</v>
          </cell>
          <cell r="G28">
            <v>0</v>
          </cell>
          <cell r="H28">
            <v>141.6</v>
          </cell>
        </row>
        <row r="29">
          <cell r="F29">
            <v>0</v>
          </cell>
        </row>
        <row r="30">
          <cell r="A30" t="str">
            <v>0.004</v>
          </cell>
          <cell r="B30" t="str">
            <v>Análisis de Costo Unitario de 020 Ud de Remoción Correas de Techumbre de Aluzinc [0.20 x 0.40 x 40.00] h=7.27 (20 Ud) :</v>
          </cell>
          <cell r="C30">
            <v>0</v>
          </cell>
          <cell r="D30">
            <v>0</v>
          </cell>
          <cell r="E30">
            <v>0</v>
          </cell>
          <cell r="F30">
            <v>0</v>
          </cell>
          <cell r="G30">
            <v>0</v>
          </cell>
          <cell r="H30">
            <v>0</v>
          </cell>
        </row>
        <row r="31">
          <cell r="A31" t="str">
            <v>a)</v>
          </cell>
          <cell r="B31" t="str">
            <v>Mano de Obra:</v>
          </cell>
          <cell r="C31">
            <v>0</v>
          </cell>
          <cell r="D31">
            <v>0</v>
          </cell>
          <cell r="E31">
            <v>0</v>
          </cell>
          <cell r="F31">
            <v>0</v>
          </cell>
          <cell r="G31">
            <v>0</v>
          </cell>
          <cell r="H31">
            <v>0</v>
          </cell>
        </row>
        <row r="32">
          <cell r="A32">
            <v>0</v>
          </cell>
          <cell r="B32" t="str">
            <v>MO-1001-3 [MA] Maestro de área (MA)</v>
          </cell>
          <cell r="C32">
            <v>0.2</v>
          </cell>
          <cell r="D32">
            <v>7.9060729495115294E-4</v>
          </cell>
          <cell r="E32" t="str">
            <v>Día</v>
          </cell>
          <cell r="F32">
            <v>1495</v>
          </cell>
          <cell r="G32">
            <v>299.24</v>
          </cell>
          <cell r="H32">
            <v>0</v>
          </cell>
        </row>
        <row r="33">
          <cell r="A33">
            <v>0</v>
          </cell>
          <cell r="B33" t="str">
            <v>MO-1001-7 [TC] Técnico calificado (TC)</v>
          </cell>
          <cell r="C33">
            <v>4</v>
          </cell>
          <cell r="D33">
            <v>5.2642160376717298E-4</v>
          </cell>
          <cell r="E33" t="str">
            <v>Día</v>
          </cell>
          <cell r="F33">
            <v>545.1</v>
          </cell>
          <cell r="G33">
            <v>2181.5500000000002</v>
          </cell>
          <cell r="H33">
            <v>0</v>
          </cell>
        </row>
        <row r="34">
          <cell r="A34">
            <v>0</v>
          </cell>
          <cell r="B34" t="str">
            <v>MO-1001-8 [TNC] Técnico no calificado o PEON (TNC)</v>
          </cell>
          <cell r="C34">
            <v>12</v>
          </cell>
          <cell r="D34">
            <v>9.4377998022198814E-5</v>
          </cell>
          <cell r="E34" t="str">
            <v>Día</v>
          </cell>
          <cell r="F34">
            <v>497.95</v>
          </cell>
          <cell r="G34">
            <v>5975.96</v>
          </cell>
          <cell r="H34">
            <v>0</v>
          </cell>
        </row>
        <row r="35">
          <cell r="A35" t="str">
            <v>b)</v>
          </cell>
          <cell r="B35" t="str">
            <v>Herramientas, Servicios:</v>
          </cell>
          <cell r="C35">
            <v>0</v>
          </cell>
          <cell r="D35">
            <v>0</v>
          </cell>
          <cell r="E35">
            <v>0</v>
          </cell>
          <cell r="F35">
            <v>0</v>
          </cell>
          <cell r="G35">
            <v>0</v>
          </cell>
          <cell r="H35">
            <v>0</v>
          </cell>
        </row>
        <row r="36">
          <cell r="A36">
            <v>0</v>
          </cell>
          <cell r="B36" t="str">
            <v>Herramientas y equipos</v>
          </cell>
          <cell r="C36">
            <v>1</v>
          </cell>
          <cell r="D36">
            <v>0</v>
          </cell>
          <cell r="E36" t="str">
            <v>Ud</v>
          </cell>
          <cell r="F36">
            <v>135.31</v>
          </cell>
          <cell r="G36">
            <v>135.31</v>
          </cell>
          <cell r="H36">
            <v>0</v>
          </cell>
        </row>
        <row r="37">
          <cell r="A37">
            <v>4</v>
          </cell>
          <cell r="B37" t="str">
            <v>Remoción Correas de Techumbre de Aluzinc [0.20 x 0.40 x 40.00] h=7.27 (20 Ud)</v>
          </cell>
          <cell r="C37">
            <v>20</v>
          </cell>
          <cell r="D37">
            <v>0</v>
          </cell>
          <cell r="E37" t="str">
            <v>Ud</v>
          </cell>
          <cell r="F37">
            <v>0</v>
          </cell>
          <cell r="G37">
            <v>0</v>
          </cell>
          <cell r="H37">
            <v>429.6</v>
          </cell>
        </row>
        <row r="38">
          <cell r="F38">
            <v>0</v>
          </cell>
        </row>
        <row r="39">
          <cell r="A39" t="str">
            <v>0.005</v>
          </cell>
          <cell r="B39" t="str">
            <v>Análisis de Costo Unitario de 337 m2 de Colocación Aluzinc en Paredes h= 3.04m 1er Nivel :</v>
          </cell>
          <cell r="C39">
            <v>0</v>
          </cell>
          <cell r="D39">
            <v>0</v>
          </cell>
          <cell r="E39">
            <v>0</v>
          </cell>
          <cell r="F39">
            <v>0</v>
          </cell>
          <cell r="G39">
            <v>0</v>
          </cell>
          <cell r="H39">
            <v>0</v>
          </cell>
        </row>
        <row r="40">
          <cell r="A40" t="str">
            <v>a)</v>
          </cell>
          <cell r="B40" t="str">
            <v>Materiales:</v>
          </cell>
          <cell r="C40">
            <v>0</v>
          </cell>
          <cell r="D40">
            <v>0</v>
          </cell>
          <cell r="E40">
            <v>0</v>
          </cell>
          <cell r="F40">
            <v>0</v>
          </cell>
          <cell r="G40">
            <v>0</v>
          </cell>
          <cell r="H40">
            <v>0</v>
          </cell>
        </row>
        <row r="41">
          <cell r="A41">
            <v>0</v>
          </cell>
          <cell r="B41" t="str">
            <v>Aluzinc Cal. 26 - 42'' x 20' USG</v>
          </cell>
          <cell r="C41">
            <v>51.843605671338324</v>
          </cell>
          <cell r="D41">
            <v>4.3210845118823782E-4</v>
          </cell>
          <cell r="E41" t="str">
            <v>Ud</v>
          </cell>
          <cell r="F41">
            <v>1980</v>
          </cell>
          <cell r="G41">
            <v>102694.7</v>
          </cell>
          <cell r="H41">
            <v>0</v>
          </cell>
        </row>
        <row r="42">
          <cell r="A42">
            <v>0</v>
          </cell>
          <cell r="B42" t="str">
            <v xml:space="preserve">Tornillo Autotaladrante 8mm x 35 </v>
          </cell>
          <cell r="C42">
            <v>3034.35</v>
          </cell>
          <cell r="D42">
            <v>9.4115758964510497E-6</v>
          </cell>
          <cell r="E42" t="str">
            <v>Ud</v>
          </cell>
          <cell r="F42">
            <v>15</v>
          </cell>
          <cell r="G42">
            <v>45515.68</v>
          </cell>
          <cell r="H42">
            <v>0</v>
          </cell>
        </row>
        <row r="43">
          <cell r="A43" t="str">
            <v>b)</v>
          </cell>
          <cell r="B43" t="str">
            <v>Mano de Obra:</v>
          </cell>
          <cell r="C43">
            <v>0</v>
          </cell>
          <cell r="D43">
            <v>0</v>
          </cell>
          <cell r="E43">
            <v>0</v>
          </cell>
          <cell r="F43">
            <v>0</v>
          </cell>
          <cell r="G43">
            <v>0</v>
          </cell>
          <cell r="H43">
            <v>0</v>
          </cell>
        </row>
        <row r="44">
          <cell r="A44">
            <v>0</v>
          </cell>
          <cell r="B44" t="str">
            <v>MO-1001-3 [MA] Maestro de área (MA)</v>
          </cell>
          <cell r="C44">
            <v>22.476666666666667</v>
          </cell>
          <cell r="D44">
            <v>7.9060729495115294E-4</v>
          </cell>
          <cell r="E44" t="str">
            <v>Día</v>
          </cell>
          <cell r="F44">
            <v>1495</v>
          </cell>
          <cell r="G44">
            <v>33629.18</v>
          </cell>
          <cell r="H44">
            <v>0</v>
          </cell>
        </row>
        <row r="45">
          <cell r="A45">
            <v>0</v>
          </cell>
          <cell r="B45" t="str">
            <v>MO-1001-7 [TC] Técnico calificado (TC)</v>
          </cell>
          <cell r="C45">
            <v>44.953333333333333</v>
          </cell>
          <cell r="D45">
            <v>5.2642160376717298E-4</v>
          </cell>
          <cell r="E45" t="str">
            <v>Día</v>
          </cell>
          <cell r="F45">
            <v>545.1</v>
          </cell>
          <cell r="G45">
            <v>24516.959999999999</v>
          </cell>
          <cell r="H45">
            <v>0</v>
          </cell>
        </row>
        <row r="46">
          <cell r="A46">
            <v>0</v>
          </cell>
          <cell r="B46" t="str">
            <v>MO-1001-8 [TNC] Técnico no calificado o PEON (TNC)</v>
          </cell>
          <cell r="C46">
            <v>134.85999999999999</v>
          </cell>
          <cell r="D46">
            <v>9.4377998022198814E-5</v>
          </cell>
          <cell r="E46" t="str">
            <v>Día</v>
          </cell>
          <cell r="F46">
            <v>497.95</v>
          </cell>
          <cell r="G46">
            <v>67159.87</v>
          </cell>
          <cell r="H46">
            <v>371.66249443867713</v>
          </cell>
        </row>
        <row r="47">
          <cell r="A47" t="str">
            <v>c)</v>
          </cell>
          <cell r="B47" t="str">
            <v>Herramientas, Servicios:</v>
          </cell>
          <cell r="C47">
            <v>0</v>
          </cell>
          <cell r="D47">
            <v>0</v>
          </cell>
          <cell r="E47">
            <v>0</v>
          </cell>
          <cell r="F47">
            <v>0</v>
          </cell>
          <cell r="G47">
            <v>0</v>
          </cell>
          <cell r="H47">
            <v>0</v>
          </cell>
        </row>
        <row r="48">
          <cell r="A48">
            <v>0</v>
          </cell>
          <cell r="B48" t="str">
            <v>Herramientas y equipos</v>
          </cell>
          <cell r="C48">
            <v>1</v>
          </cell>
          <cell r="D48">
            <v>0</v>
          </cell>
          <cell r="E48" t="str">
            <v>m2</v>
          </cell>
          <cell r="F48">
            <v>4376.26</v>
          </cell>
          <cell r="G48">
            <v>4376.26</v>
          </cell>
          <cell r="H48">
            <v>0</v>
          </cell>
        </row>
        <row r="49">
          <cell r="A49">
            <v>5</v>
          </cell>
          <cell r="B49" t="str">
            <v>Colocación Aluzinc en Paredes h= 3.04m 1er Nivel</v>
          </cell>
          <cell r="C49">
            <v>337.15</v>
          </cell>
          <cell r="D49">
            <v>0</v>
          </cell>
          <cell r="E49" t="str">
            <v>m2</v>
          </cell>
          <cell r="F49">
            <v>0</v>
          </cell>
          <cell r="G49">
            <v>0</v>
          </cell>
          <cell r="H49">
            <v>824.24</v>
          </cell>
        </row>
        <row r="50">
          <cell r="F50">
            <v>0</v>
          </cell>
        </row>
        <row r="51">
          <cell r="A51" t="str">
            <v>0.006</v>
          </cell>
          <cell r="B51" t="str">
            <v>Análisis de Costo Unitario de 003 m2 de Colocación Aluzinc translucido en Paredes 1er Nivel :</v>
          </cell>
          <cell r="C51">
            <v>0</v>
          </cell>
          <cell r="D51">
            <v>0</v>
          </cell>
          <cell r="E51">
            <v>0</v>
          </cell>
          <cell r="F51">
            <v>0</v>
          </cell>
          <cell r="G51">
            <v>0</v>
          </cell>
          <cell r="H51">
            <v>0</v>
          </cell>
        </row>
        <row r="52">
          <cell r="A52" t="str">
            <v>a)</v>
          </cell>
          <cell r="B52" t="str">
            <v>Materiales:</v>
          </cell>
          <cell r="C52">
            <v>0</v>
          </cell>
          <cell r="D52">
            <v>0</v>
          </cell>
          <cell r="E52">
            <v>0</v>
          </cell>
          <cell r="F52">
            <v>0</v>
          </cell>
          <cell r="G52">
            <v>0</v>
          </cell>
          <cell r="H52">
            <v>0</v>
          </cell>
        </row>
        <row r="53">
          <cell r="A53">
            <v>0</v>
          </cell>
          <cell r="B53" t="str">
            <v>Aluzinc Traslucidos 36'' x 10 .5'</v>
          </cell>
          <cell r="C53">
            <v>0.98412895238488873</v>
          </cell>
          <cell r="D53">
            <v>3.7604469890840614E-3</v>
          </cell>
          <cell r="E53" t="str">
            <v>Ud</v>
          </cell>
          <cell r="F53">
            <v>4720</v>
          </cell>
          <cell r="G53">
            <v>4662.5600000000004</v>
          </cell>
          <cell r="H53">
            <v>0</v>
          </cell>
        </row>
        <row r="54">
          <cell r="A54">
            <v>0</v>
          </cell>
          <cell r="B54" t="str">
            <v xml:space="preserve">Tornillo Autotaladrante 8mm x 35 </v>
          </cell>
          <cell r="C54">
            <v>25.919999999999998</v>
          </cell>
          <cell r="D54">
            <v>9.4115758964510497E-6</v>
          </cell>
          <cell r="E54" t="str">
            <v>Ud</v>
          </cell>
          <cell r="F54">
            <v>15</v>
          </cell>
          <cell r="G54">
            <v>388.8</v>
          </cell>
          <cell r="H54">
            <v>0</v>
          </cell>
        </row>
        <row r="55">
          <cell r="A55" t="str">
            <v>b)</v>
          </cell>
          <cell r="B55" t="str">
            <v>Mano de Obra:</v>
          </cell>
          <cell r="C55">
            <v>0</v>
          </cell>
          <cell r="D55">
            <v>0</v>
          </cell>
          <cell r="E55">
            <v>0</v>
          </cell>
          <cell r="F55">
            <v>0</v>
          </cell>
          <cell r="G55">
            <v>0</v>
          </cell>
          <cell r="H55">
            <v>0</v>
          </cell>
        </row>
        <row r="56">
          <cell r="A56">
            <v>0</v>
          </cell>
          <cell r="B56" t="str">
            <v>MO-1001-3 [MA] Maestro de área (MA)</v>
          </cell>
          <cell r="C56">
            <v>0.192</v>
          </cell>
          <cell r="D56">
            <v>7.9060729495115294E-4</v>
          </cell>
          <cell r="E56" t="str">
            <v>Día</v>
          </cell>
          <cell r="F56">
            <v>1495</v>
          </cell>
          <cell r="G56">
            <v>287.27</v>
          </cell>
          <cell r="H56">
            <v>0</v>
          </cell>
        </row>
        <row r="57">
          <cell r="A57">
            <v>0</v>
          </cell>
          <cell r="B57" t="str">
            <v>MO-1001-7 [TC] Técnico calificado (TC)</v>
          </cell>
          <cell r="C57">
            <v>0.38400000000000001</v>
          </cell>
          <cell r="D57">
            <v>5.2642160376717298E-4</v>
          </cell>
          <cell r="E57" t="str">
            <v>Día</v>
          </cell>
          <cell r="F57">
            <v>545.1</v>
          </cell>
          <cell r="G57">
            <v>209.43</v>
          </cell>
          <cell r="H57">
            <v>0</v>
          </cell>
        </row>
        <row r="58">
          <cell r="A58">
            <v>0</v>
          </cell>
          <cell r="B58" t="str">
            <v>MO-1001-8 [TNC] Técnico no calificado o PEON (TNC)</v>
          </cell>
          <cell r="C58">
            <v>1.1519999999999999</v>
          </cell>
          <cell r="D58">
            <v>9.4377998022198814E-5</v>
          </cell>
          <cell r="E58" t="str">
            <v>Día</v>
          </cell>
          <cell r="F58">
            <v>497.95</v>
          </cell>
          <cell r="G58">
            <v>573.69000000000005</v>
          </cell>
          <cell r="H58">
            <v>371.66319444444451</v>
          </cell>
        </row>
        <row r="59">
          <cell r="A59" t="str">
            <v>c)</v>
          </cell>
          <cell r="B59" t="str">
            <v>Herramientas, Servicios:</v>
          </cell>
          <cell r="C59">
            <v>0</v>
          </cell>
          <cell r="D59">
            <v>0</v>
          </cell>
          <cell r="E59">
            <v>0</v>
          </cell>
          <cell r="F59">
            <v>0</v>
          </cell>
          <cell r="G59">
            <v>0</v>
          </cell>
          <cell r="H59">
            <v>0</v>
          </cell>
        </row>
        <row r="60">
          <cell r="A60">
            <v>0</v>
          </cell>
          <cell r="B60" t="str">
            <v>Herramientas y equipos</v>
          </cell>
          <cell r="C60">
            <v>1</v>
          </cell>
          <cell r="D60">
            <v>0</v>
          </cell>
          <cell r="E60" t="str">
            <v>m2</v>
          </cell>
          <cell r="F60">
            <v>97.95</v>
          </cell>
          <cell r="G60">
            <v>97.95</v>
          </cell>
          <cell r="H60">
            <v>0</v>
          </cell>
        </row>
        <row r="61">
          <cell r="A61">
            <v>6</v>
          </cell>
          <cell r="B61" t="str">
            <v>Colocación Aluzinc translucido en Paredes 1er Nivel</v>
          </cell>
          <cell r="C61">
            <v>2.88</v>
          </cell>
          <cell r="D61">
            <v>0</v>
          </cell>
          <cell r="E61" t="str">
            <v>m2</v>
          </cell>
          <cell r="F61">
            <v>0</v>
          </cell>
          <cell r="G61">
            <v>0</v>
          </cell>
          <cell r="H61">
            <v>2159.62</v>
          </cell>
        </row>
        <row r="62">
          <cell r="F62">
            <v>0</v>
          </cell>
        </row>
        <row r="63">
          <cell r="A63" t="str">
            <v>0.007</v>
          </cell>
          <cell r="B63" t="str">
            <v>Análisis de Costo Unitario de 002 Vje de Movilización y Desmovilización Grua 20 ton :</v>
          </cell>
          <cell r="C63">
            <v>0</v>
          </cell>
          <cell r="D63">
            <v>0</v>
          </cell>
          <cell r="E63">
            <v>0</v>
          </cell>
          <cell r="F63">
            <v>0</v>
          </cell>
          <cell r="G63">
            <v>0</v>
          </cell>
          <cell r="H63">
            <v>0</v>
          </cell>
        </row>
        <row r="64">
          <cell r="A64" t="str">
            <v>c)</v>
          </cell>
          <cell r="B64" t="str">
            <v>Herramientas, Servicios:</v>
          </cell>
          <cell r="C64">
            <v>0</v>
          </cell>
          <cell r="D64">
            <v>0</v>
          </cell>
          <cell r="E64">
            <v>0</v>
          </cell>
          <cell r="F64">
            <v>0</v>
          </cell>
          <cell r="G64">
            <v>0</v>
          </cell>
          <cell r="H64">
            <v>0</v>
          </cell>
        </row>
        <row r="65">
          <cell r="A65">
            <v>0</v>
          </cell>
          <cell r="B65" t="str">
            <v>Movilización y Desmovilización</v>
          </cell>
          <cell r="C65">
            <v>1</v>
          </cell>
          <cell r="D65">
            <v>0</v>
          </cell>
          <cell r="E65" t="str">
            <v>Vje</v>
          </cell>
          <cell r="F65">
            <v>25000</v>
          </cell>
          <cell r="G65">
            <v>25000</v>
          </cell>
          <cell r="H65">
            <v>0</v>
          </cell>
        </row>
        <row r="66">
          <cell r="A66">
            <v>7</v>
          </cell>
          <cell r="B66" t="str">
            <v>Movilización y Desmovilización Grua 20 ton</v>
          </cell>
          <cell r="C66">
            <v>2</v>
          </cell>
          <cell r="D66">
            <v>0</v>
          </cell>
          <cell r="E66" t="str">
            <v>Vje</v>
          </cell>
          <cell r="F66">
            <v>0</v>
          </cell>
          <cell r="G66">
            <v>0</v>
          </cell>
          <cell r="H66">
            <v>12500</v>
          </cell>
        </row>
        <row r="67">
          <cell r="F67">
            <v>0</v>
          </cell>
        </row>
        <row r="68">
          <cell r="A68" t="str">
            <v>0.008</v>
          </cell>
          <cell r="B68" t="str">
            <v>Análisis de Costo Unitario de 023 Ud de Columnas Perfil W14x61 - [30 ft] ASTM A50 :</v>
          </cell>
          <cell r="C68">
            <v>0</v>
          </cell>
          <cell r="D68">
            <v>0</v>
          </cell>
          <cell r="E68">
            <v>0</v>
          </cell>
          <cell r="F68">
            <v>0</v>
          </cell>
          <cell r="G68">
            <v>0</v>
          </cell>
          <cell r="H68">
            <v>0</v>
          </cell>
        </row>
        <row r="69">
          <cell r="A69" t="str">
            <v>a)</v>
          </cell>
          <cell r="B69" t="str">
            <v>Materiales:</v>
          </cell>
          <cell r="C69">
            <v>0</v>
          </cell>
          <cell r="D69">
            <v>0</v>
          </cell>
          <cell r="E69">
            <v>0</v>
          </cell>
          <cell r="F69">
            <v>0</v>
          </cell>
          <cell r="G69">
            <v>0</v>
          </cell>
          <cell r="H69">
            <v>0</v>
          </cell>
        </row>
        <row r="70">
          <cell r="A70">
            <v>0</v>
          </cell>
          <cell r="B70" t="str">
            <v>Columnas</v>
          </cell>
          <cell r="C70">
            <v>0</v>
          </cell>
          <cell r="D70">
            <v>0</v>
          </cell>
          <cell r="E70">
            <v>0</v>
          </cell>
          <cell r="F70">
            <v>0</v>
          </cell>
          <cell r="G70">
            <v>0</v>
          </cell>
          <cell r="H70">
            <v>0</v>
          </cell>
        </row>
        <row r="71">
          <cell r="A71">
            <v>0</v>
          </cell>
          <cell r="B71" t="str">
            <v>Perfil W14x61 - [30 ft] ASTM A50</v>
          </cell>
          <cell r="C71">
            <v>7.2692475940507437</v>
          </cell>
          <cell r="D71">
            <v>3.1743643749059719E-2</v>
          </cell>
          <cell r="E71" t="str">
            <v>Ud</v>
          </cell>
          <cell r="F71">
            <v>36700</v>
          </cell>
          <cell r="G71">
            <v>275250</v>
          </cell>
          <cell r="H71">
            <v>0</v>
          </cell>
        </row>
        <row r="72">
          <cell r="A72">
            <v>0</v>
          </cell>
          <cell r="B72" t="str">
            <v>Placas</v>
          </cell>
          <cell r="C72">
            <v>0</v>
          </cell>
          <cell r="D72">
            <v>0</v>
          </cell>
          <cell r="E72">
            <v>0</v>
          </cell>
          <cell r="F72">
            <v>0</v>
          </cell>
          <cell r="G72">
            <v>0</v>
          </cell>
          <cell r="H72">
            <v>0</v>
          </cell>
        </row>
        <row r="73">
          <cell r="A73">
            <v>0</v>
          </cell>
          <cell r="B73" t="str">
            <v>Plancha 4' x 8 ' x 1 1/2'' ASTM A36</v>
          </cell>
          <cell r="C73">
            <v>2.4888746473524308</v>
          </cell>
          <cell r="D73">
            <v>4.4700333379199793E-3</v>
          </cell>
          <cell r="E73" t="str">
            <v>Ud</v>
          </cell>
          <cell r="F73">
            <v>49008</v>
          </cell>
          <cell r="G73">
            <v>122520</v>
          </cell>
          <cell r="H73">
            <v>0</v>
          </cell>
        </row>
        <row r="74">
          <cell r="A74">
            <v>0</v>
          </cell>
          <cell r="B74" t="str">
            <v>Esparragos y Pernos</v>
          </cell>
          <cell r="C74">
            <v>0</v>
          </cell>
          <cell r="D74">
            <v>0</v>
          </cell>
          <cell r="E74">
            <v>0</v>
          </cell>
          <cell r="F74">
            <v>0</v>
          </cell>
          <cell r="G74">
            <v>0</v>
          </cell>
          <cell r="H74">
            <v>0</v>
          </cell>
        </row>
        <row r="75">
          <cell r="A75">
            <v>0</v>
          </cell>
          <cell r="B75" t="str">
            <v>Perno ø 1'' x 19'' F1554 A36</v>
          </cell>
          <cell r="C75">
            <v>92</v>
          </cell>
          <cell r="D75">
            <v>0</v>
          </cell>
          <cell r="E75" t="str">
            <v>Ud</v>
          </cell>
          <cell r="F75">
            <v>244</v>
          </cell>
          <cell r="G75">
            <v>22448</v>
          </cell>
          <cell r="H75">
            <v>0</v>
          </cell>
        </row>
        <row r="76">
          <cell r="A76">
            <v>0</v>
          </cell>
          <cell r="B76" t="str">
            <v>Pintura</v>
          </cell>
          <cell r="C76">
            <v>0</v>
          </cell>
          <cell r="D76">
            <v>0</v>
          </cell>
          <cell r="E76">
            <v>0</v>
          </cell>
          <cell r="F76">
            <v>0</v>
          </cell>
          <cell r="G76">
            <v>0</v>
          </cell>
          <cell r="H76">
            <v>0</v>
          </cell>
        </row>
        <row r="77">
          <cell r="A77">
            <v>0</v>
          </cell>
          <cell r="B77" t="str">
            <v>Pintura Multi-Purpose Epoxy Haze Gray</v>
          </cell>
          <cell r="C77">
            <v>0.8</v>
          </cell>
          <cell r="D77">
            <v>3.1126905187964009E-2</v>
          </cell>
          <cell r="E77" t="str">
            <v>Cub.</v>
          </cell>
          <cell r="F77">
            <v>6991.53</v>
          </cell>
          <cell r="G77">
            <v>5767.32</v>
          </cell>
          <cell r="H77">
            <v>0</v>
          </cell>
        </row>
        <row r="78">
          <cell r="A78">
            <v>0</v>
          </cell>
          <cell r="B78" t="str">
            <v>Pintura High Gloss Urethane Gris Perla</v>
          </cell>
          <cell r="C78">
            <v>8</v>
          </cell>
          <cell r="D78">
            <v>1.2758369610331095E-3</v>
          </cell>
          <cell r="E78" t="str">
            <v>Gls</v>
          </cell>
          <cell r="F78">
            <v>2542.37</v>
          </cell>
          <cell r="G78">
            <v>20364.91</v>
          </cell>
          <cell r="H78">
            <v>0</v>
          </cell>
        </row>
        <row r="79">
          <cell r="A79">
            <v>0</v>
          </cell>
          <cell r="B79" t="str">
            <v>Grout</v>
          </cell>
          <cell r="C79">
            <v>0</v>
          </cell>
          <cell r="D79">
            <v>0</v>
          </cell>
          <cell r="E79">
            <v>0</v>
          </cell>
          <cell r="F79">
            <v>0</v>
          </cell>
          <cell r="G79">
            <v>0</v>
          </cell>
          <cell r="H79">
            <v>0</v>
          </cell>
        </row>
        <row r="80">
          <cell r="A80">
            <v>0</v>
          </cell>
          <cell r="B80" t="str">
            <v>Morteo Listo Grout 640 kg/cm²</v>
          </cell>
          <cell r="C80">
            <v>39.807692307692307</v>
          </cell>
          <cell r="D80">
            <v>4.5998160073597322E-3</v>
          </cell>
          <cell r="E80" t="str">
            <v>Fdas</v>
          </cell>
          <cell r="F80">
            <v>885</v>
          </cell>
          <cell r="G80">
            <v>35391.86</v>
          </cell>
          <cell r="H80">
            <v>0</v>
          </cell>
        </row>
        <row r="81">
          <cell r="A81">
            <v>0</v>
          </cell>
          <cell r="B81" t="str">
            <v>Miscelaneos</v>
          </cell>
          <cell r="C81">
            <v>0</v>
          </cell>
          <cell r="D81">
            <v>0</v>
          </cell>
          <cell r="E81">
            <v>0</v>
          </cell>
          <cell r="F81">
            <v>0</v>
          </cell>
          <cell r="G81">
            <v>0</v>
          </cell>
          <cell r="H81">
            <v>0</v>
          </cell>
        </row>
        <row r="82">
          <cell r="A82">
            <v>0</v>
          </cell>
          <cell r="B82" t="str">
            <v>Electrodo E70XX Universal 1/8''</v>
          </cell>
          <cell r="C82">
            <v>4.6000000000000005</v>
          </cell>
          <cell r="D82">
            <v>1.8132232974332177E-3</v>
          </cell>
          <cell r="E82" t="str">
            <v>Lbs</v>
          </cell>
          <cell r="F82">
            <v>55.34</v>
          </cell>
          <cell r="G82">
            <v>255.03</v>
          </cell>
          <cell r="H82">
            <v>0</v>
          </cell>
        </row>
        <row r="83">
          <cell r="A83">
            <v>0</v>
          </cell>
          <cell r="B83" t="str">
            <v>Acetileno 390</v>
          </cell>
          <cell r="C83">
            <v>115</v>
          </cell>
          <cell r="D83">
            <v>2.9124228170907001E-4</v>
          </cell>
          <cell r="E83" t="str">
            <v>p3</v>
          </cell>
          <cell r="F83">
            <v>11.39</v>
          </cell>
          <cell r="G83">
            <v>1310.23</v>
          </cell>
          <cell r="H83">
            <v>0</v>
          </cell>
        </row>
        <row r="84">
          <cell r="A84">
            <v>0</v>
          </cell>
          <cell r="B84" t="str">
            <v>Oxigeno Industrial 220</v>
          </cell>
          <cell r="C84">
            <v>345</v>
          </cell>
          <cell r="D84">
            <v>2.5130553102724074E-4</v>
          </cell>
          <cell r="E84" t="str">
            <v>p3</v>
          </cell>
          <cell r="F84">
            <v>3.17</v>
          </cell>
          <cell r="G84">
            <v>1093.92</v>
          </cell>
          <cell r="H84">
            <v>0</v>
          </cell>
        </row>
        <row r="85">
          <cell r="A85">
            <v>0</v>
          </cell>
          <cell r="B85" t="str">
            <v>Disco p/ esmerilar</v>
          </cell>
          <cell r="C85">
            <v>15.333333333333334</v>
          </cell>
          <cell r="D85">
            <v>2.6560766884754826E-3</v>
          </cell>
          <cell r="E85" t="str">
            <v>Ud</v>
          </cell>
          <cell r="F85">
            <v>340</v>
          </cell>
          <cell r="G85">
            <v>5227.18</v>
          </cell>
          <cell r="H85">
            <v>0</v>
          </cell>
        </row>
        <row r="86">
          <cell r="A86" t="str">
            <v>b)</v>
          </cell>
          <cell r="B86" t="str">
            <v>Fabricación:</v>
          </cell>
          <cell r="C86">
            <v>0</v>
          </cell>
          <cell r="D86">
            <v>0</v>
          </cell>
          <cell r="E86">
            <v>0</v>
          </cell>
          <cell r="F86">
            <v>0</v>
          </cell>
          <cell r="G86">
            <v>0</v>
          </cell>
          <cell r="H86">
            <v>0</v>
          </cell>
        </row>
        <row r="87">
          <cell r="A87">
            <v>0</v>
          </cell>
          <cell r="B87" t="str">
            <v xml:space="preserve">SandBlasting </v>
          </cell>
          <cell r="C87">
            <v>12</v>
          </cell>
          <cell r="D87">
            <v>2.7020278965390171E-4</v>
          </cell>
          <cell r="E87" t="str">
            <v>m2</v>
          </cell>
          <cell r="F87">
            <v>200</v>
          </cell>
          <cell r="G87">
            <v>2400.65</v>
          </cell>
          <cell r="H87">
            <v>0</v>
          </cell>
        </row>
        <row r="88">
          <cell r="A88">
            <v>0</v>
          </cell>
          <cell r="B88" t="str">
            <v>Fabricación Estructura Metalica - Columna</v>
          </cell>
          <cell r="C88">
            <v>6.651361548556431</v>
          </cell>
          <cell r="D88">
            <v>2.6939040234834798E-2</v>
          </cell>
          <cell r="E88" t="str">
            <v>Ton</v>
          </cell>
          <cell r="F88">
            <v>44092.45</v>
          </cell>
          <cell r="G88">
            <v>301175.37</v>
          </cell>
          <cell r="H88">
            <v>0</v>
          </cell>
        </row>
        <row r="89">
          <cell r="A89">
            <v>0</v>
          </cell>
          <cell r="B89" t="str">
            <v>Fabricación Estructura Metalica - Placa</v>
          </cell>
          <cell r="C89">
            <v>2.3893196614583334</v>
          </cell>
          <cell r="D89">
            <v>2.2029350310709381E-4</v>
          </cell>
          <cell r="E89" t="str">
            <v>Ton</v>
          </cell>
          <cell r="F89">
            <v>33069.339999999997</v>
          </cell>
          <cell r="G89">
            <v>79030.63</v>
          </cell>
          <cell r="H89">
            <v>0</v>
          </cell>
        </row>
        <row r="90">
          <cell r="A90" t="str">
            <v>c)</v>
          </cell>
          <cell r="B90" t="str">
            <v>Operación Instalación:</v>
          </cell>
          <cell r="C90">
            <v>0</v>
          </cell>
          <cell r="D90">
            <v>0</v>
          </cell>
          <cell r="E90">
            <v>0</v>
          </cell>
          <cell r="F90">
            <v>0</v>
          </cell>
          <cell r="G90">
            <v>0</v>
          </cell>
          <cell r="H90">
            <v>0</v>
          </cell>
        </row>
        <row r="91">
          <cell r="A91">
            <v>0</v>
          </cell>
          <cell r="B91" t="str">
            <v>Izaje:</v>
          </cell>
          <cell r="C91">
            <v>0</v>
          </cell>
          <cell r="D91">
            <v>0</v>
          </cell>
          <cell r="E91">
            <v>0</v>
          </cell>
          <cell r="F91">
            <v>0</v>
          </cell>
          <cell r="G91">
            <v>0</v>
          </cell>
          <cell r="H91">
            <v>0</v>
          </cell>
        </row>
        <row r="92">
          <cell r="A92">
            <v>0</v>
          </cell>
          <cell r="B92" t="str">
            <v>MO-1001-9 [MAM] Maestro de Carpinteria Metalica</v>
          </cell>
          <cell r="C92">
            <v>2</v>
          </cell>
          <cell r="D92">
            <v>0</v>
          </cell>
          <cell r="E92" t="str">
            <v>Día</v>
          </cell>
          <cell r="F92">
            <v>2040.1</v>
          </cell>
          <cell r="G92">
            <v>4080.2</v>
          </cell>
          <cell r="H92">
            <v>0</v>
          </cell>
        </row>
        <row r="93">
          <cell r="A93">
            <v>0</v>
          </cell>
          <cell r="B93" t="str">
            <v>MO-1001-10 [OPE] Operador de Equipo Pesado (GRUA)</v>
          </cell>
          <cell r="C93">
            <v>2</v>
          </cell>
          <cell r="D93">
            <v>0</v>
          </cell>
          <cell r="E93" t="str">
            <v>Día</v>
          </cell>
          <cell r="F93">
            <v>1684.75</v>
          </cell>
          <cell r="G93">
            <v>3369.5</v>
          </cell>
          <cell r="H93">
            <v>0</v>
          </cell>
        </row>
        <row r="94">
          <cell r="A94">
            <v>0</v>
          </cell>
          <cell r="B94" t="str">
            <v>Tornilleria:</v>
          </cell>
          <cell r="C94">
            <v>0</v>
          </cell>
          <cell r="D94">
            <v>0</v>
          </cell>
          <cell r="E94">
            <v>0</v>
          </cell>
          <cell r="F94">
            <v>0</v>
          </cell>
          <cell r="G94">
            <v>0</v>
          </cell>
          <cell r="H94">
            <v>0</v>
          </cell>
        </row>
        <row r="95">
          <cell r="A95">
            <v>0</v>
          </cell>
          <cell r="B95" t="str">
            <v>MO-1001-13 [AEM] Armadores Estructuras Metalica</v>
          </cell>
          <cell r="C95">
            <v>4</v>
          </cell>
          <cell r="D95">
            <v>0</v>
          </cell>
          <cell r="E95" t="str">
            <v>Día</v>
          </cell>
          <cell r="F95">
            <v>1186.8</v>
          </cell>
          <cell r="G95">
            <v>4747.2</v>
          </cell>
          <cell r="H95">
            <v>0</v>
          </cell>
        </row>
        <row r="96">
          <cell r="A96">
            <v>0</v>
          </cell>
          <cell r="B96" t="str">
            <v>MO-1001-14 [AyEM] Ayudante Estructuras Metalica</v>
          </cell>
          <cell r="C96">
            <v>4</v>
          </cell>
          <cell r="D96">
            <v>0</v>
          </cell>
          <cell r="E96" t="str">
            <v>Día</v>
          </cell>
          <cell r="F96">
            <v>831.45</v>
          </cell>
          <cell r="G96">
            <v>3325.8</v>
          </cell>
          <cell r="H96">
            <v>0</v>
          </cell>
        </row>
        <row r="97">
          <cell r="A97">
            <v>0</v>
          </cell>
          <cell r="B97" t="str">
            <v>Soldadura de Campo:</v>
          </cell>
          <cell r="C97">
            <v>0</v>
          </cell>
          <cell r="D97">
            <v>0</v>
          </cell>
          <cell r="E97">
            <v>0</v>
          </cell>
          <cell r="F97">
            <v>0</v>
          </cell>
          <cell r="G97">
            <v>0</v>
          </cell>
          <cell r="H97">
            <v>0</v>
          </cell>
        </row>
        <row r="98">
          <cell r="A98">
            <v>0</v>
          </cell>
          <cell r="B98" t="str">
            <v>MO-1001-11 [SEM] Soldadores - Estructura Metalica</v>
          </cell>
          <cell r="C98">
            <v>2</v>
          </cell>
          <cell r="D98">
            <v>0</v>
          </cell>
          <cell r="E98" t="str">
            <v>Día</v>
          </cell>
          <cell r="F98">
            <v>1186.8</v>
          </cell>
          <cell r="G98">
            <v>2373.6</v>
          </cell>
          <cell r="H98">
            <v>0</v>
          </cell>
        </row>
        <row r="99">
          <cell r="A99">
            <v>0</v>
          </cell>
          <cell r="B99" t="str">
            <v>Pintura:</v>
          </cell>
          <cell r="C99">
            <v>0</v>
          </cell>
          <cell r="D99">
            <v>0</v>
          </cell>
          <cell r="E99">
            <v>0</v>
          </cell>
          <cell r="F99">
            <v>0</v>
          </cell>
          <cell r="G99">
            <v>0</v>
          </cell>
          <cell r="H99">
            <v>0</v>
          </cell>
        </row>
        <row r="100">
          <cell r="A100">
            <v>0</v>
          </cell>
          <cell r="B100" t="str">
            <v>MO-1001-12 [PEM] Pintor Estructura Metalica</v>
          </cell>
          <cell r="C100">
            <v>4</v>
          </cell>
          <cell r="D100">
            <v>0</v>
          </cell>
          <cell r="E100" t="str">
            <v>Día</v>
          </cell>
          <cell r="F100">
            <v>948.75</v>
          </cell>
          <cell r="G100">
            <v>3795</v>
          </cell>
          <cell r="H100">
            <v>0</v>
          </cell>
        </row>
        <row r="101">
          <cell r="A101" t="str">
            <v>d)</v>
          </cell>
          <cell r="B101" t="str">
            <v>Herramientas, Servicios:</v>
          </cell>
          <cell r="C101">
            <v>0</v>
          </cell>
          <cell r="D101">
            <v>0</v>
          </cell>
          <cell r="E101">
            <v>0</v>
          </cell>
          <cell r="F101">
            <v>0</v>
          </cell>
          <cell r="G101">
            <v>0</v>
          </cell>
          <cell r="H101">
            <v>0</v>
          </cell>
        </row>
        <row r="102">
          <cell r="A102">
            <v>0</v>
          </cell>
          <cell r="B102" t="str">
            <v>Grua Hidraulica 20 Toneladas</v>
          </cell>
          <cell r="C102">
            <v>2</v>
          </cell>
          <cell r="D102">
            <v>0</v>
          </cell>
          <cell r="E102" t="str">
            <v>Día</v>
          </cell>
          <cell r="F102">
            <v>30000</v>
          </cell>
          <cell r="G102">
            <v>60000</v>
          </cell>
          <cell r="H102">
            <v>0</v>
          </cell>
        </row>
        <row r="103">
          <cell r="A103">
            <v>0</v>
          </cell>
          <cell r="B103" t="str">
            <v>Pistola Neumatica p/ Tornilleria</v>
          </cell>
          <cell r="C103">
            <v>2</v>
          </cell>
          <cell r="D103">
            <v>0</v>
          </cell>
          <cell r="E103" t="str">
            <v>Día</v>
          </cell>
          <cell r="F103">
            <v>700</v>
          </cell>
          <cell r="G103">
            <v>1400</v>
          </cell>
          <cell r="H103">
            <v>0</v>
          </cell>
        </row>
        <row r="104">
          <cell r="A104">
            <v>0</v>
          </cell>
          <cell r="B104" t="str">
            <v>Compresor p/ Pintura</v>
          </cell>
          <cell r="C104">
            <v>2</v>
          </cell>
          <cell r="D104">
            <v>0</v>
          </cell>
          <cell r="E104" t="str">
            <v>Día</v>
          </cell>
          <cell r="F104">
            <v>600</v>
          </cell>
          <cell r="G104">
            <v>1200</v>
          </cell>
          <cell r="H104">
            <v>0</v>
          </cell>
        </row>
        <row r="105">
          <cell r="A105">
            <v>8</v>
          </cell>
          <cell r="B105" t="str">
            <v>Columnas Perfil W14x61 - [30 ft] ASTM A50</v>
          </cell>
          <cell r="C105">
            <v>23</v>
          </cell>
          <cell r="D105">
            <v>0</v>
          </cell>
          <cell r="E105" t="str">
            <v>Ud</v>
          </cell>
          <cell r="F105" t="str">
            <v>Lbs</v>
          </cell>
          <cell r="G105">
            <v>52.901234861617134</v>
          </cell>
          <cell r="H105">
            <v>41588.1</v>
          </cell>
        </row>
        <row r="106">
          <cell r="F106">
            <v>0</v>
          </cell>
        </row>
        <row r="107">
          <cell r="A107" t="str">
            <v>0.009</v>
          </cell>
          <cell r="B107" t="str">
            <v>Análisis de Costo Unitario de 1.225 pl de Viga Perfil W16x26 - [30 ft] ASTM A50 :</v>
          </cell>
          <cell r="C107">
            <v>0</v>
          </cell>
          <cell r="D107">
            <v>0</v>
          </cell>
          <cell r="E107">
            <v>0</v>
          </cell>
          <cell r="F107">
            <v>0</v>
          </cell>
          <cell r="G107">
            <v>0</v>
          </cell>
          <cell r="H107">
            <v>0</v>
          </cell>
        </row>
        <row r="108">
          <cell r="A108" t="str">
            <v>a)</v>
          </cell>
          <cell r="B108" t="str">
            <v>Materiales:</v>
          </cell>
          <cell r="C108">
            <v>0</v>
          </cell>
          <cell r="D108">
            <v>0</v>
          </cell>
          <cell r="E108">
            <v>0</v>
          </cell>
          <cell r="F108">
            <v>0</v>
          </cell>
          <cell r="G108">
            <v>0</v>
          </cell>
          <cell r="H108">
            <v>0</v>
          </cell>
        </row>
        <row r="109">
          <cell r="A109">
            <v>0</v>
          </cell>
          <cell r="B109" t="str">
            <v>Viga</v>
          </cell>
          <cell r="C109">
            <v>0</v>
          </cell>
          <cell r="D109">
            <v>0</v>
          </cell>
          <cell r="E109">
            <v>0</v>
          </cell>
          <cell r="F109">
            <v>0</v>
          </cell>
          <cell r="G109">
            <v>0</v>
          </cell>
          <cell r="H109">
            <v>0</v>
          </cell>
        </row>
        <row r="110">
          <cell r="A110">
            <v>0</v>
          </cell>
          <cell r="B110" t="str">
            <v>Perfil W16x26 - [30 ft] ASTM A50</v>
          </cell>
          <cell r="C110">
            <v>40.849190726159229</v>
          </cell>
          <cell r="D110">
            <v>3.6918546282043007E-3</v>
          </cell>
          <cell r="E110" t="str">
            <v>Ud</v>
          </cell>
          <cell r="F110">
            <v>18800</v>
          </cell>
          <cell r="G110">
            <v>770800</v>
          </cell>
          <cell r="H110">
            <v>0</v>
          </cell>
        </row>
        <row r="111">
          <cell r="A111">
            <v>0</v>
          </cell>
          <cell r="B111" t="str">
            <v>Pintura</v>
          </cell>
          <cell r="C111">
            <v>0</v>
          </cell>
          <cell r="D111">
            <v>0</v>
          </cell>
          <cell r="E111">
            <v>0</v>
          </cell>
          <cell r="F111">
            <v>0</v>
          </cell>
          <cell r="G111">
            <v>0</v>
          </cell>
          <cell r="H111">
            <v>0</v>
          </cell>
        </row>
        <row r="112">
          <cell r="A112">
            <v>0</v>
          </cell>
          <cell r="B112" t="str">
            <v>Pintura Multi-Purpose Epoxy Haze Gray</v>
          </cell>
          <cell r="C112">
            <v>0.45387989695732478</v>
          </cell>
          <cell r="D112">
            <v>3.1126905187964009E-2</v>
          </cell>
          <cell r="E112" t="str">
            <v>Cub.</v>
          </cell>
          <cell r="F112">
            <v>6991.53</v>
          </cell>
          <cell r="G112">
            <v>3272.09</v>
          </cell>
          <cell r="H112">
            <v>0</v>
          </cell>
        </row>
        <row r="113">
          <cell r="A113">
            <v>0</v>
          </cell>
          <cell r="B113" t="str">
            <v>Pintura High Gloss Urethane Gris Perla</v>
          </cell>
          <cell r="C113">
            <v>4.5387989695732482</v>
          </cell>
          <cell r="D113">
            <v>1.2758369610331095E-3</v>
          </cell>
          <cell r="E113" t="str">
            <v>Gls</v>
          </cell>
          <cell r="F113">
            <v>2542.37</v>
          </cell>
          <cell r="G113">
            <v>11554.03</v>
          </cell>
          <cell r="H113">
            <v>0</v>
          </cell>
        </row>
        <row r="114">
          <cell r="A114">
            <v>0</v>
          </cell>
          <cell r="B114" t="str">
            <v>Grout</v>
          </cell>
          <cell r="C114">
            <v>0</v>
          </cell>
          <cell r="D114">
            <v>0</v>
          </cell>
          <cell r="E114">
            <v>0</v>
          </cell>
          <cell r="F114">
            <v>0</v>
          </cell>
          <cell r="G114">
            <v>0</v>
          </cell>
          <cell r="H114">
            <v>0</v>
          </cell>
        </row>
        <row r="115">
          <cell r="A115">
            <v>0</v>
          </cell>
          <cell r="B115" t="str">
            <v>Morteo Listo Grout 640 kg/cm²</v>
          </cell>
          <cell r="C115">
            <v>0</v>
          </cell>
          <cell r="D115">
            <v>4.5998160073597322E-3</v>
          </cell>
          <cell r="E115" t="str">
            <v>Fdas</v>
          </cell>
          <cell r="F115">
            <v>885</v>
          </cell>
          <cell r="G115">
            <v>0</v>
          </cell>
          <cell r="H115">
            <v>0</v>
          </cell>
        </row>
        <row r="116">
          <cell r="A116">
            <v>0</v>
          </cell>
          <cell r="B116" t="str">
            <v>Miscelaneos</v>
          </cell>
          <cell r="C116">
            <v>0</v>
          </cell>
          <cell r="D116">
            <v>0</v>
          </cell>
          <cell r="E116">
            <v>0</v>
          </cell>
          <cell r="F116">
            <v>0</v>
          </cell>
          <cell r="G116">
            <v>0</v>
          </cell>
          <cell r="H116">
            <v>0</v>
          </cell>
        </row>
        <row r="117">
          <cell r="A117">
            <v>0</v>
          </cell>
          <cell r="B117" t="str">
            <v>Electrodo E70XX Universal 1/8''</v>
          </cell>
          <cell r="C117">
            <v>4.7793553149606298</v>
          </cell>
          <cell r="D117">
            <v>1.8132232974332177E-3</v>
          </cell>
          <cell r="E117" t="str">
            <v>Lbs</v>
          </cell>
          <cell r="F117">
            <v>55.34</v>
          </cell>
          <cell r="G117">
            <v>264.97000000000003</v>
          </cell>
          <cell r="H117">
            <v>0</v>
          </cell>
        </row>
        <row r="118">
          <cell r="A118">
            <v>0</v>
          </cell>
          <cell r="B118" t="str">
            <v>Acetileno 390</v>
          </cell>
          <cell r="C118">
            <v>15.931184383202099</v>
          </cell>
          <cell r="D118">
            <v>2.9124228170907001E-4</v>
          </cell>
          <cell r="E118" t="str">
            <v>p3</v>
          </cell>
          <cell r="F118">
            <v>11.39</v>
          </cell>
          <cell r="G118">
            <v>181.51</v>
          </cell>
          <cell r="H118">
            <v>0</v>
          </cell>
        </row>
        <row r="119">
          <cell r="A119">
            <v>0</v>
          </cell>
          <cell r="B119" t="str">
            <v>Oxigeno Industrial 220</v>
          </cell>
          <cell r="C119">
            <v>12.74494750656168</v>
          </cell>
          <cell r="D119">
            <v>2.5130553102724074E-4</v>
          </cell>
          <cell r="E119" t="str">
            <v>p3</v>
          </cell>
          <cell r="F119">
            <v>3.17</v>
          </cell>
          <cell r="G119">
            <v>40.409999999999997</v>
          </cell>
          <cell r="H119">
            <v>0</v>
          </cell>
        </row>
        <row r="120">
          <cell r="A120">
            <v>0</v>
          </cell>
          <cell r="B120" t="str">
            <v>Disco p/ esmerilar</v>
          </cell>
          <cell r="C120">
            <v>5.2572908464566934</v>
          </cell>
          <cell r="D120">
            <v>2.6560766884754826E-3</v>
          </cell>
          <cell r="E120" t="str">
            <v>Ud</v>
          </cell>
          <cell r="F120">
            <v>340</v>
          </cell>
          <cell r="G120">
            <v>1792.23</v>
          </cell>
          <cell r="H120">
            <v>0</v>
          </cell>
        </row>
        <row r="121">
          <cell r="A121" t="str">
            <v>b)</v>
          </cell>
          <cell r="B121" t="str">
            <v>Fabricación:</v>
          </cell>
          <cell r="C121">
            <v>0</v>
          </cell>
          <cell r="D121">
            <v>0</v>
          </cell>
          <cell r="E121">
            <v>0</v>
          </cell>
          <cell r="F121">
            <v>0</v>
          </cell>
          <cell r="G121">
            <v>0</v>
          </cell>
          <cell r="H121">
            <v>0</v>
          </cell>
        </row>
        <row r="122">
          <cell r="A122">
            <v>0</v>
          </cell>
          <cell r="B122" t="str">
            <v xml:space="preserve">SandBlasting </v>
          </cell>
          <cell r="C122">
            <v>6.8081984543598715</v>
          </cell>
          <cell r="D122">
            <v>2.7020278965390171E-4</v>
          </cell>
          <cell r="E122" t="str">
            <v>m2</v>
          </cell>
          <cell r="F122">
            <v>200</v>
          </cell>
          <cell r="G122">
            <v>1362.01</v>
          </cell>
          <cell r="H122">
            <v>0</v>
          </cell>
        </row>
        <row r="123">
          <cell r="A123">
            <v>0</v>
          </cell>
          <cell r="B123" t="str">
            <v>Fabricación Estructura Metalica - Viga</v>
          </cell>
          <cell r="C123">
            <v>15.931184383202099</v>
          </cell>
          <cell r="D123">
            <v>6.9186355473309881E-3</v>
          </cell>
          <cell r="E123" t="str">
            <v>Ton</v>
          </cell>
          <cell r="F123">
            <v>39683</v>
          </cell>
          <cell r="G123">
            <v>636571.13</v>
          </cell>
          <cell r="H123">
            <v>0</v>
          </cell>
        </row>
        <row r="124">
          <cell r="A124" t="str">
            <v>c)</v>
          </cell>
          <cell r="B124" t="str">
            <v>Operación Instalación:</v>
          </cell>
          <cell r="C124">
            <v>0</v>
          </cell>
          <cell r="D124">
            <v>0</v>
          </cell>
          <cell r="E124">
            <v>0</v>
          </cell>
          <cell r="F124">
            <v>0</v>
          </cell>
          <cell r="G124">
            <v>0</v>
          </cell>
          <cell r="H124">
            <v>0</v>
          </cell>
        </row>
        <row r="125">
          <cell r="A125">
            <v>0</v>
          </cell>
          <cell r="B125" t="str">
            <v>Izaje:</v>
          </cell>
          <cell r="C125">
            <v>0</v>
          </cell>
          <cell r="D125">
            <v>0</v>
          </cell>
          <cell r="E125">
            <v>0</v>
          </cell>
          <cell r="F125">
            <v>0</v>
          </cell>
          <cell r="G125">
            <v>0</v>
          </cell>
          <cell r="H125">
            <v>0</v>
          </cell>
        </row>
        <row r="126">
          <cell r="A126">
            <v>0</v>
          </cell>
          <cell r="B126" t="str">
            <v>MO-1001-9 [MAM] Maestro de Carpinteria Metalica</v>
          </cell>
          <cell r="C126">
            <v>5</v>
          </cell>
          <cell r="D126">
            <v>0</v>
          </cell>
          <cell r="E126" t="str">
            <v>Día</v>
          </cell>
          <cell r="F126">
            <v>2040.1</v>
          </cell>
          <cell r="G126">
            <v>10200.5</v>
          </cell>
          <cell r="H126">
            <v>0</v>
          </cell>
        </row>
        <row r="127">
          <cell r="A127">
            <v>0</v>
          </cell>
          <cell r="B127" t="str">
            <v>MO-1001-10 [OPE] Operador de Equipo Pesado (GRUA)</v>
          </cell>
          <cell r="C127">
            <v>2</v>
          </cell>
          <cell r="D127">
            <v>0</v>
          </cell>
          <cell r="E127" t="str">
            <v>Día</v>
          </cell>
          <cell r="F127">
            <v>1684.75</v>
          </cell>
          <cell r="G127">
            <v>3369.5</v>
          </cell>
          <cell r="H127">
            <v>0</v>
          </cell>
        </row>
        <row r="128">
          <cell r="A128">
            <v>0</v>
          </cell>
          <cell r="B128" t="str">
            <v>Tornilleria:</v>
          </cell>
          <cell r="C128">
            <v>0</v>
          </cell>
          <cell r="D128">
            <v>0</v>
          </cell>
          <cell r="E128">
            <v>0</v>
          </cell>
          <cell r="F128">
            <v>0</v>
          </cell>
          <cell r="G128">
            <v>0</v>
          </cell>
          <cell r="H128">
            <v>0</v>
          </cell>
        </row>
        <row r="129">
          <cell r="A129">
            <v>0</v>
          </cell>
          <cell r="B129" t="str">
            <v>MO-1001-13 [AEM] Armadores Estructuras Metalica</v>
          </cell>
          <cell r="C129">
            <v>10</v>
          </cell>
          <cell r="D129">
            <v>0</v>
          </cell>
          <cell r="E129" t="str">
            <v>Día</v>
          </cell>
          <cell r="F129">
            <v>1186.8</v>
          </cell>
          <cell r="G129">
            <v>11868</v>
          </cell>
          <cell r="H129">
            <v>0</v>
          </cell>
        </row>
        <row r="130">
          <cell r="A130">
            <v>0</v>
          </cell>
          <cell r="B130" t="str">
            <v>MO-1001-14 [AyEM] Ayudante Estructuras Metalica</v>
          </cell>
          <cell r="C130">
            <v>10</v>
          </cell>
          <cell r="D130">
            <v>0</v>
          </cell>
          <cell r="E130" t="str">
            <v>Día</v>
          </cell>
          <cell r="F130">
            <v>831.45</v>
          </cell>
          <cell r="G130">
            <v>8314.5</v>
          </cell>
          <cell r="H130">
            <v>0</v>
          </cell>
        </row>
        <row r="131">
          <cell r="A131">
            <v>0</v>
          </cell>
          <cell r="B131" t="str">
            <v>Soldadura de Campo:</v>
          </cell>
          <cell r="C131">
            <v>0</v>
          </cell>
          <cell r="D131">
            <v>0</v>
          </cell>
          <cell r="E131">
            <v>0</v>
          </cell>
          <cell r="F131">
            <v>0</v>
          </cell>
          <cell r="G131">
            <v>0</v>
          </cell>
          <cell r="H131">
            <v>0</v>
          </cell>
        </row>
        <row r="132">
          <cell r="A132">
            <v>0</v>
          </cell>
          <cell r="B132" t="str">
            <v>MO-1001-11 [SEM] Soldadores - Estructura Metalica</v>
          </cell>
          <cell r="C132">
            <v>5</v>
          </cell>
          <cell r="D132">
            <v>0</v>
          </cell>
          <cell r="E132" t="str">
            <v>Día</v>
          </cell>
          <cell r="F132">
            <v>1186.8</v>
          </cell>
          <cell r="G132">
            <v>5934</v>
          </cell>
          <cell r="H132">
            <v>0</v>
          </cell>
        </row>
        <row r="133">
          <cell r="A133">
            <v>0</v>
          </cell>
          <cell r="B133" t="str">
            <v>Pintura:</v>
          </cell>
          <cell r="C133">
            <v>0</v>
          </cell>
          <cell r="D133">
            <v>0</v>
          </cell>
          <cell r="E133">
            <v>0</v>
          </cell>
          <cell r="F133">
            <v>0</v>
          </cell>
          <cell r="G133">
            <v>0</v>
          </cell>
          <cell r="H133">
            <v>0</v>
          </cell>
        </row>
        <row r="134">
          <cell r="A134">
            <v>0</v>
          </cell>
          <cell r="B134" t="str">
            <v>MO-1001-12 [PEM] Pintor Estructura Metalica</v>
          </cell>
          <cell r="C134">
            <v>10</v>
          </cell>
          <cell r="D134">
            <v>0</v>
          </cell>
          <cell r="E134" t="str">
            <v>Día</v>
          </cell>
          <cell r="F134">
            <v>948.75</v>
          </cell>
          <cell r="G134">
            <v>9487.5</v>
          </cell>
          <cell r="H134">
            <v>0</v>
          </cell>
        </row>
        <row r="135">
          <cell r="A135" t="str">
            <v>d)</v>
          </cell>
          <cell r="B135" t="str">
            <v>Herramientas, Servicios:</v>
          </cell>
          <cell r="C135">
            <v>0</v>
          </cell>
          <cell r="D135">
            <v>0</v>
          </cell>
          <cell r="E135">
            <v>0</v>
          </cell>
          <cell r="F135">
            <v>0</v>
          </cell>
          <cell r="G135">
            <v>0</v>
          </cell>
          <cell r="H135">
            <v>0</v>
          </cell>
        </row>
        <row r="136">
          <cell r="A136">
            <v>0</v>
          </cell>
          <cell r="B136" t="str">
            <v>Grua Hidraulica 20 Toneladas</v>
          </cell>
          <cell r="C136">
            <v>2</v>
          </cell>
          <cell r="D136">
            <v>0</v>
          </cell>
          <cell r="E136" t="str">
            <v>Día</v>
          </cell>
          <cell r="F136">
            <v>30000</v>
          </cell>
          <cell r="G136">
            <v>60000</v>
          </cell>
          <cell r="H136">
            <v>0</v>
          </cell>
        </row>
        <row r="137">
          <cell r="A137">
            <v>0</v>
          </cell>
          <cell r="B137" t="str">
            <v>Pistola Neumatica p/ Tornilleria</v>
          </cell>
          <cell r="C137">
            <v>5</v>
          </cell>
          <cell r="D137">
            <v>0</v>
          </cell>
          <cell r="E137" t="str">
            <v>Día</v>
          </cell>
          <cell r="F137">
            <v>700</v>
          </cell>
          <cell r="G137">
            <v>3500</v>
          </cell>
          <cell r="H137">
            <v>0</v>
          </cell>
        </row>
        <row r="138">
          <cell r="A138">
            <v>0</v>
          </cell>
          <cell r="B138" t="str">
            <v>Compresor p/ Pintura</v>
          </cell>
          <cell r="C138">
            <v>5</v>
          </cell>
          <cell r="D138">
            <v>0</v>
          </cell>
          <cell r="E138" t="str">
            <v>Día</v>
          </cell>
          <cell r="F138">
            <v>600</v>
          </cell>
          <cell r="G138">
            <v>3000</v>
          </cell>
          <cell r="H138">
            <v>0</v>
          </cell>
        </row>
        <row r="139">
          <cell r="A139">
            <v>9</v>
          </cell>
          <cell r="B139" t="str">
            <v>Viga Perfil W16x26 - [30 ft] ASTM A50</v>
          </cell>
          <cell r="C139">
            <v>1225.4757217847771</v>
          </cell>
          <cell r="D139">
            <v>0</v>
          </cell>
          <cell r="E139" t="str">
            <v>pl</v>
          </cell>
          <cell r="F139" t="str">
            <v>Lbs</v>
          </cell>
          <cell r="G139">
            <v>48.380344578315736</v>
          </cell>
          <cell r="H139">
            <v>1257.8900000000001</v>
          </cell>
        </row>
        <row r="140">
          <cell r="F140">
            <v>0</v>
          </cell>
        </row>
        <row r="141">
          <cell r="A141" t="str">
            <v>0.010</v>
          </cell>
          <cell r="B141" t="str">
            <v>Análisis de Costo Unitario de 200 pl de Viga Perfil W18x46 - [30 ft] ASTM A50 :</v>
          </cell>
          <cell r="C141">
            <v>0</v>
          </cell>
          <cell r="D141">
            <v>0</v>
          </cell>
          <cell r="E141">
            <v>0</v>
          </cell>
          <cell r="F141">
            <v>0</v>
          </cell>
          <cell r="G141">
            <v>0</v>
          </cell>
          <cell r="H141">
            <v>0</v>
          </cell>
        </row>
        <row r="142">
          <cell r="A142" t="str">
            <v>a)</v>
          </cell>
          <cell r="B142" t="str">
            <v>Materiales:</v>
          </cell>
          <cell r="C142">
            <v>0</v>
          </cell>
          <cell r="D142">
            <v>0</v>
          </cell>
          <cell r="E142">
            <v>0</v>
          </cell>
          <cell r="F142">
            <v>0</v>
          </cell>
          <cell r="G142">
            <v>0</v>
          </cell>
          <cell r="H142">
            <v>0</v>
          </cell>
        </row>
        <row r="143">
          <cell r="A143">
            <v>0</v>
          </cell>
          <cell r="B143" t="str">
            <v>Viga</v>
          </cell>
          <cell r="C143">
            <v>0</v>
          </cell>
          <cell r="D143">
            <v>0</v>
          </cell>
          <cell r="E143">
            <v>0</v>
          </cell>
          <cell r="F143">
            <v>0</v>
          </cell>
          <cell r="G143">
            <v>0</v>
          </cell>
          <cell r="H143">
            <v>0</v>
          </cell>
        </row>
        <row r="144">
          <cell r="A144">
            <v>0</v>
          </cell>
          <cell r="B144" t="str">
            <v>Perfil W18x46 - [30 ft] ASTM A50</v>
          </cell>
          <cell r="C144">
            <v>6.6688538932633428</v>
          </cell>
          <cell r="D144">
            <v>1.2167923909478413E-2</v>
          </cell>
          <cell r="E144" t="str">
            <v>Ud</v>
          </cell>
          <cell r="F144">
            <v>32600</v>
          </cell>
          <cell r="G144">
            <v>220050</v>
          </cell>
          <cell r="H144">
            <v>0</v>
          </cell>
        </row>
        <row r="145">
          <cell r="A145">
            <v>0</v>
          </cell>
          <cell r="B145" t="str">
            <v>Pintura</v>
          </cell>
          <cell r="C145">
            <v>0</v>
          </cell>
          <cell r="D145">
            <v>0</v>
          </cell>
          <cell r="E145">
            <v>0</v>
          </cell>
          <cell r="F145">
            <v>0</v>
          </cell>
          <cell r="G145">
            <v>0</v>
          </cell>
          <cell r="H145">
            <v>0</v>
          </cell>
        </row>
        <row r="146">
          <cell r="A146">
            <v>0</v>
          </cell>
          <cell r="B146" t="str">
            <v>Pintura Multi-Purpose Epoxy Haze Gray</v>
          </cell>
          <cell r="C146">
            <v>7.409837659181491E-2</v>
          </cell>
          <cell r="D146">
            <v>3.1126905187964009E-2</v>
          </cell>
          <cell r="E146" t="str">
            <v>Cub.</v>
          </cell>
          <cell r="F146">
            <v>6991.53</v>
          </cell>
          <cell r="G146">
            <v>534.19000000000005</v>
          </cell>
          <cell r="H146">
            <v>0</v>
          </cell>
        </row>
        <row r="147">
          <cell r="A147">
            <v>0</v>
          </cell>
          <cell r="B147" t="str">
            <v>Pintura High Gloss Urethane Gris Perla</v>
          </cell>
          <cell r="C147">
            <v>0.74098376591814907</v>
          </cell>
          <cell r="D147">
            <v>1.2758369610331095E-3</v>
          </cell>
          <cell r="E147" t="str">
            <v>Gls</v>
          </cell>
          <cell r="F147">
            <v>2542.37</v>
          </cell>
          <cell r="G147">
            <v>1886.26</v>
          </cell>
          <cell r="H147">
            <v>0</v>
          </cell>
        </row>
        <row r="148">
          <cell r="A148">
            <v>0</v>
          </cell>
          <cell r="B148" t="str">
            <v>Grout</v>
          </cell>
          <cell r="C148">
            <v>0</v>
          </cell>
          <cell r="D148">
            <v>0</v>
          </cell>
          <cell r="E148">
            <v>0</v>
          </cell>
          <cell r="F148">
            <v>0</v>
          </cell>
          <cell r="G148">
            <v>0</v>
          </cell>
          <cell r="H148">
            <v>0</v>
          </cell>
        </row>
        <row r="149">
          <cell r="A149">
            <v>0</v>
          </cell>
          <cell r="B149" t="str">
            <v>Morteo Listo Grout 640 kg/cm²</v>
          </cell>
          <cell r="C149">
            <v>0</v>
          </cell>
          <cell r="D149">
            <v>4.5998160073597322E-3</v>
          </cell>
          <cell r="E149" t="str">
            <v>Fdas</v>
          </cell>
          <cell r="F149">
            <v>885</v>
          </cell>
          <cell r="G149">
            <v>0</v>
          </cell>
          <cell r="H149">
            <v>0</v>
          </cell>
        </row>
        <row r="150">
          <cell r="A150">
            <v>0</v>
          </cell>
          <cell r="B150" t="str">
            <v>Miscelaneos</v>
          </cell>
          <cell r="C150">
            <v>0</v>
          </cell>
          <cell r="D150">
            <v>0</v>
          </cell>
          <cell r="E150">
            <v>0</v>
          </cell>
          <cell r="F150">
            <v>0</v>
          </cell>
          <cell r="G150">
            <v>0</v>
          </cell>
          <cell r="H150">
            <v>0</v>
          </cell>
        </row>
        <row r="151">
          <cell r="A151">
            <v>0</v>
          </cell>
          <cell r="B151" t="str">
            <v>Electrodo E70XX Universal 1/8''</v>
          </cell>
          <cell r="C151">
            <v>1.380452755905512</v>
          </cell>
          <cell r="D151">
            <v>1.8132232974332177E-3</v>
          </cell>
          <cell r="E151" t="str">
            <v>Lbs</v>
          </cell>
          <cell r="F151">
            <v>55.34</v>
          </cell>
          <cell r="G151">
            <v>76.53</v>
          </cell>
          <cell r="H151">
            <v>0</v>
          </cell>
        </row>
        <row r="152">
          <cell r="A152">
            <v>0</v>
          </cell>
          <cell r="B152" t="str">
            <v>Acetileno 390</v>
          </cell>
          <cell r="C152">
            <v>4.6015091863517066</v>
          </cell>
          <cell r="D152">
            <v>2.9124228170907001E-4</v>
          </cell>
          <cell r="E152" t="str">
            <v>p3</v>
          </cell>
          <cell r="F152">
            <v>11.39</v>
          </cell>
          <cell r="G152">
            <v>52.43</v>
          </cell>
          <cell r="H152">
            <v>0</v>
          </cell>
        </row>
        <row r="153">
          <cell r="A153">
            <v>0</v>
          </cell>
          <cell r="B153" t="str">
            <v>Oxigeno Industrial 220</v>
          </cell>
          <cell r="C153">
            <v>3.6812073490813653</v>
          </cell>
          <cell r="D153">
            <v>2.5130553102724074E-4</v>
          </cell>
          <cell r="E153" t="str">
            <v>p3</v>
          </cell>
          <cell r="F153">
            <v>3.17</v>
          </cell>
          <cell r="G153">
            <v>11.67</v>
          </cell>
          <cell r="H153">
            <v>0</v>
          </cell>
        </row>
        <row r="154">
          <cell r="A154">
            <v>0</v>
          </cell>
          <cell r="B154" t="str">
            <v>Disco p/ esmerilar</v>
          </cell>
          <cell r="C154">
            <v>1.5184980314960632</v>
          </cell>
          <cell r="D154">
            <v>2.6560766884754826E-3</v>
          </cell>
          <cell r="E154" t="str">
            <v>Ud</v>
          </cell>
          <cell r="F154">
            <v>340</v>
          </cell>
          <cell r="G154">
            <v>517.66</v>
          </cell>
          <cell r="H154">
            <v>0</v>
          </cell>
        </row>
        <row r="155">
          <cell r="A155" t="str">
            <v>b)</v>
          </cell>
          <cell r="B155" t="str">
            <v>Fabricación:</v>
          </cell>
          <cell r="C155">
            <v>0</v>
          </cell>
          <cell r="D155">
            <v>0</v>
          </cell>
          <cell r="E155">
            <v>0</v>
          </cell>
          <cell r="F155">
            <v>0</v>
          </cell>
          <cell r="G155">
            <v>0</v>
          </cell>
          <cell r="H155">
            <v>0</v>
          </cell>
        </row>
        <row r="156">
          <cell r="A156">
            <v>0</v>
          </cell>
          <cell r="B156" t="str">
            <v xml:space="preserve">SandBlasting </v>
          </cell>
          <cell r="C156">
            <v>1.1114756488772237</v>
          </cell>
          <cell r="D156">
            <v>2.7020278965390171E-4</v>
          </cell>
          <cell r="E156" t="str">
            <v>m2</v>
          </cell>
          <cell r="F156">
            <v>200</v>
          </cell>
          <cell r="G156">
            <v>222.36</v>
          </cell>
          <cell r="H156">
            <v>0</v>
          </cell>
        </row>
        <row r="157">
          <cell r="A157">
            <v>0</v>
          </cell>
          <cell r="B157" t="str">
            <v>Fabricación Estructura Metalica - Viga</v>
          </cell>
          <cell r="C157">
            <v>4.6015091863517066</v>
          </cell>
          <cell r="D157">
            <v>6.9186355473309881E-3</v>
          </cell>
          <cell r="E157" t="str">
            <v>Ton</v>
          </cell>
          <cell r="F157">
            <v>39683</v>
          </cell>
          <cell r="G157">
            <v>183865.04</v>
          </cell>
          <cell r="H157">
            <v>0</v>
          </cell>
        </row>
        <row r="158">
          <cell r="A158" t="str">
            <v>c)</v>
          </cell>
          <cell r="B158" t="str">
            <v>Operación Instalación:</v>
          </cell>
          <cell r="C158">
            <v>0</v>
          </cell>
          <cell r="D158">
            <v>0</v>
          </cell>
          <cell r="E158">
            <v>0</v>
          </cell>
          <cell r="F158">
            <v>0</v>
          </cell>
          <cell r="G158">
            <v>0</v>
          </cell>
          <cell r="H158">
            <v>0</v>
          </cell>
        </row>
        <row r="159">
          <cell r="A159">
            <v>0</v>
          </cell>
          <cell r="B159" t="str">
            <v>Izaje:</v>
          </cell>
          <cell r="C159">
            <v>0</v>
          </cell>
          <cell r="D159">
            <v>0</v>
          </cell>
          <cell r="E159">
            <v>0</v>
          </cell>
          <cell r="F159">
            <v>0</v>
          </cell>
          <cell r="G159">
            <v>0</v>
          </cell>
          <cell r="H159">
            <v>0</v>
          </cell>
        </row>
        <row r="160">
          <cell r="A160">
            <v>0</v>
          </cell>
          <cell r="B160" t="str">
            <v>MO-1001-9 [MAM] Maestro de Carpinteria Metalica</v>
          </cell>
          <cell r="C160">
            <v>3</v>
          </cell>
          <cell r="D160">
            <v>0</v>
          </cell>
          <cell r="E160" t="str">
            <v>Día</v>
          </cell>
          <cell r="F160">
            <v>2040.1</v>
          </cell>
          <cell r="G160">
            <v>6120.3</v>
          </cell>
          <cell r="H160">
            <v>0</v>
          </cell>
        </row>
        <row r="161">
          <cell r="A161">
            <v>0</v>
          </cell>
          <cell r="B161" t="str">
            <v>MO-1001-10 [OPE] Operador de Equipo Pesado (GRUA)</v>
          </cell>
          <cell r="C161">
            <v>2</v>
          </cell>
          <cell r="D161">
            <v>0</v>
          </cell>
          <cell r="E161" t="str">
            <v>Día</v>
          </cell>
          <cell r="F161">
            <v>1684.75</v>
          </cell>
          <cell r="G161">
            <v>3369.5</v>
          </cell>
          <cell r="H161">
            <v>0</v>
          </cell>
        </row>
        <row r="162">
          <cell r="A162">
            <v>0</v>
          </cell>
          <cell r="B162" t="str">
            <v>Tornilleria:</v>
          </cell>
          <cell r="C162">
            <v>0</v>
          </cell>
          <cell r="D162">
            <v>0</v>
          </cell>
          <cell r="E162">
            <v>0</v>
          </cell>
          <cell r="F162">
            <v>0</v>
          </cell>
          <cell r="G162">
            <v>0</v>
          </cell>
          <cell r="H162">
            <v>0</v>
          </cell>
        </row>
        <row r="163">
          <cell r="A163">
            <v>0</v>
          </cell>
          <cell r="B163" t="str">
            <v>MO-1001-13 [AEM] Armadores Estructuras Metalica</v>
          </cell>
          <cell r="C163">
            <v>6</v>
          </cell>
          <cell r="D163">
            <v>0</v>
          </cell>
          <cell r="E163" t="str">
            <v>Día</v>
          </cell>
          <cell r="F163">
            <v>1186.8</v>
          </cell>
          <cell r="G163">
            <v>7120.8</v>
          </cell>
          <cell r="H163">
            <v>0</v>
          </cell>
        </row>
        <row r="164">
          <cell r="A164">
            <v>0</v>
          </cell>
          <cell r="B164" t="str">
            <v>MO-1001-14 [AyEM] Ayudante Estructuras Metalica</v>
          </cell>
          <cell r="C164">
            <v>6</v>
          </cell>
          <cell r="D164">
            <v>0</v>
          </cell>
          <cell r="E164" t="str">
            <v>Día</v>
          </cell>
          <cell r="F164">
            <v>831.45</v>
          </cell>
          <cell r="G164">
            <v>4988.7</v>
          </cell>
          <cell r="H164">
            <v>0</v>
          </cell>
        </row>
        <row r="165">
          <cell r="A165">
            <v>0</v>
          </cell>
          <cell r="B165" t="str">
            <v>Soldadura de Campo:</v>
          </cell>
          <cell r="C165">
            <v>0</v>
          </cell>
          <cell r="D165">
            <v>0</v>
          </cell>
          <cell r="E165">
            <v>0</v>
          </cell>
          <cell r="F165">
            <v>0</v>
          </cell>
          <cell r="G165">
            <v>0</v>
          </cell>
          <cell r="H165">
            <v>0</v>
          </cell>
        </row>
        <row r="166">
          <cell r="A166">
            <v>0</v>
          </cell>
          <cell r="B166" t="str">
            <v>MO-1001-11 [SEM] Soldadores - Estructura Metalica</v>
          </cell>
          <cell r="C166">
            <v>3</v>
          </cell>
          <cell r="D166">
            <v>0</v>
          </cell>
          <cell r="E166" t="str">
            <v>Día</v>
          </cell>
          <cell r="F166">
            <v>1186.8</v>
          </cell>
          <cell r="G166">
            <v>3560.4</v>
          </cell>
          <cell r="H166">
            <v>0</v>
          </cell>
        </row>
        <row r="167">
          <cell r="A167">
            <v>0</v>
          </cell>
          <cell r="B167" t="str">
            <v>Pintura:</v>
          </cell>
          <cell r="C167">
            <v>0</v>
          </cell>
          <cell r="D167">
            <v>0</v>
          </cell>
          <cell r="E167">
            <v>0</v>
          </cell>
          <cell r="F167">
            <v>0</v>
          </cell>
          <cell r="G167">
            <v>0</v>
          </cell>
          <cell r="H167">
            <v>0</v>
          </cell>
        </row>
        <row r="168">
          <cell r="A168">
            <v>0</v>
          </cell>
          <cell r="B168" t="str">
            <v>MO-1001-12 [PEM] Pintor Estructura Metalica</v>
          </cell>
          <cell r="C168">
            <v>6</v>
          </cell>
          <cell r="D168">
            <v>0</v>
          </cell>
          <cell r="E168" t="str">
            <v>Día</v>
          </cell>
          <cell r="F168">
            <v>948.75</v>
          </cell>
          <cell r="G168">
            <v>5692.5</v>
          </cell>
          <cell r="H168">
            <v>0</v>
          </cell>
        </row>
        <row r="169">
          <cell r="A169" t="str">
            <v>d)</v>
          </cell>
          <cell r="B169" t="str">
            <v>Herramientas, Servicios:</v>
          </cell>
          <cell r="C169">
            <v>0</v>
          </cell>
          <cell r="D169">
            <v>0</v>
          </cell>
          <cell r="E169">
            <v>0</v>
          </cell>
          <cell r="F169">
            <v>0</v>
          </cell>
          <cell r="G169">
            <v>0</v>
          </cell>
          <cell r="H169">
            <v>0</v>
          </cell>
        </row>
        <row r="170">
          <cell r="A170">
            <v>0</v>
          </cell>
          <cell r="B170" t="str">
            <v>Grua Hidraulica 20 Toneladas</v>
          </cell>
          <cell r="C170">
            <v>2</v>
          </cell>
          <cell r="D170">
            <v>0</v>
          </cell>
          <cell r="E170" t="str">
            <v>Día</v>
          </cell>
          <cell r="F170">
            <v>30000</v>
          </cell>
          <cell r="G170">
            <v>60000</v>
          </cell>
          <cell r="H170">
            <v>0</v>
          </cell>
        </row>
        <row r="171">
          <cell r="A171">
            <v>0</v>
          </cell>
          <cell r="B171" t="str">
            <v>Pistola Neumatica p/ Tornilleria</v>
          </cell>
          <cell r="C171">
            <v>3</v>
          </cell>
          <cell r="D171">
            <v>0</v>
          </cell>
          <cell r="E171" t="str">
            <v>Día</v>
          </cell>
          <cell r="F171">
            <v>700</v>
          </cell>
          <cell r="G171">
            <v>2100</v>
          </cell>
          <cell r="H171">
            <v>0</v>
          </cell>
        </row>
        <row r="172">
          <cell r="A172">
            <v>0</v>
          </cell>
          <cell r="B172" t="str">
            <v>Compresor p/ Pintura</v>
          </cell>
          <cell r="C172">
            <v>3</v>
          </cell>
          <cell r="D172">
            <v>0</v>
          </cell>
          <cell r="E172" t="str">
            <v>Día</v>
          </cell>
          <cell r="F172">
            <v>600</v>
          </cell>
          <cell r="G172">
            <v>1800</v>
          </cell>
          <cell r="H172">
            <v>0</v>
          </cell>
        </row>
        <row r="173">
          <cell r="A173">
            <v>10</v>
          </cell>
          <cell r="B173" t="str">
            <v>Viga Perfil W18x46 - [30 ft] ASTM A50</v>
          </cell>
          <cell r="C173">
            <v>200.06561679790028</v>
          </cell>
          <cell r="D173">
            <v>0</v>
          </cell>
          <cell r="E173" t="str">
            <v>pl</v>
          </cell>
          <cell r="F173" t="str">
            <v>Lbs</v>
          </cell>
          <cell r="G173">
            <v>54.543881112838136</v>
          </cell>
          <cell r="H173">
            <v>2509.02</v>
          </cell>
        </row>
        <row r="174">
          <cell r="F174">
            <v>0</v>
          </cell>
        </row>
        <row r="175">
          <cell r="A175" t="str">
            <v>0.011</v>
          </cell>
          <cell r="B175" t="str">
            <v>Análisis de Costo Unitario de 299 pl de Viga Perfil W18x50 - [30 ft] ASTM A50 :</v>
          </cell>
          <cell r="C175">
            <v>0</v>
          </cell>
          <cell r="D175">
            <v>0</v>
          </cell>
          <cell r="E175">
            <v>0</v>
          </cell>
          <cell r="F175">
            <v>0</v>
          </cell>
          <cell r="G175">
            <v>0</v>
          </cell>
          <cell r="H175">
            <v>0</v>
          </cell>
        </row>
        <row r="176">
          <cell r="A176" t="str">
            <v>a)</v>
          </cell>
          <cell r="B176" t="str">
            <v>Materiales:</v>
          </cell>
          <cell r="C176">
            <v>0</v>
          </cell>
          <cell r="D176">
            <v>0</v>
          </cell>
          <cell r="E176">
            <v>0</v>
          </cell>
          <cell r="F176">
            <v>0</v>
          </cell>
          <cell r="G176">
            <v>0</v>
          </cell>
          <cell r="H176">
            <v>0</v>
          </cell>
        </row>
        <row r="177">
          <cell r="A177">
            <v>0</v>
          </cell>
          <cell r="B177" t="str">
            <v>Viga</v>
          </cell>
          <cell r="C177">
            <v>0</v>
          </cell>
          <cell r="D177">
            <v>0</v>
          </cell>
          <cell r="E177">
            <v>0</v>
          </cell>
          <cell r="F177">
            <v>0</v>
          </cell>
          <cell r="G177">
            <v>0</v>
          </cell>
          <cell r="H177">
            <v>0</v>
          </cell>
        </row>
        <row r="178">
          <cell r="A178">
            <v>0</v>
          </cell>
          <cell r="B178" t="str">
            <v>Perfil W18x50 - [30 ft] ASTM A50</v>
          </cell>
          <cell r="C178">
            <v>9.9737532808398939</v>
          </cell>
          <cell r="D178">
            <v>2.6315789473685355E-3</v>
          </cell>
          <cell r="E178" t="str">
            <v>Ud</v>
          </cell>
          <cell r="F178">
            <v>36700</v>
          </cell>
          <cell r="G178">
            <v>367000</v>
          </cell>
          <cell r="H178">
            <v>0</v>
          </cell>
        </row>
        <row r="179">
          <cell r="A179">
            <v>0</v>
          </cell>
          <cell r="B179" t="str">
            <v>Pintura</v>
          </cell>
          <cell r="C179">
            <v>0</v>
          </cell>
          <cell r="D179">
            <v>0</v>
          </cell>
          <cell r="E179">
            <v>0</v>
          </cell>
          <cell r="F179">
            <v>0</v>
          </cell>
          <cell r="G179">
            <v>0</v>
          </cell>
          <cell r="H179">
            <v>0</v>
          </cell>
        </row>
        <row r="180">
          <cell r="A180">
            <v>0</v>
          </cell>
          <cell r="B180" t="str">
            <v>Pintura Multi-Purpose Epoxy Haze Gray</v>
          </cell>
          <cell r="C180">
            <v>0.11081948089822104</v>
          </cell>
          <cell r="D180">
            <v>3.1126905187964009E-2</v>
          </cell>
          <cell r="E180" t="str">
            <v>Cub.</v>
          </cell>
          <cell r="F180">
            <v>6991.53</v>
          </cell>
          <cell r="G180">
            <v>798.91</v>
          </cell>
          <cell r="H180">
            <v>0</v>
          </cell>
        </row>
        <row r="181">
          <cell r="A181">
            <v>0</v>
          </cell>
          <cell r="B181" t="str">
            <v>Pintura High Gloss Urethane Gris Perla</v>
          </cell>
          <cell r="C181">
            <v>1.1081948089822105</v>
          </cell>
          <cell r="D181">
            <v>1.2758369610331095E-3</v>
          </cell>
          <cell r="E181" t="str">
            <v>Gls</v>
          </cell>
          <cell r="F181">
            <v>2542.37</v>
          </cell>
          <cell r="G181">
            <v>2821.04</v>
          </cell>
          <cell r="H181">
            <v>0</v>
          </cell>
        </row>
        <row r="182">
          <cell r="A182">
            <v>0</v>
          </cell>
          <cell r="B182" t="str">
            <v>Grout</v>
          </cell>
          <cell r="C182">
            <v>0</v>
          </cell>
          <cell r="D182">
            <v>0</v>
          </cell>
          <cell r="E182">
            <v>0</v>
          </cell>
          <cell r="F182">
            <v>0</v>
          </cell>
          <cell r="G182">
            <v>0</v>
          </cell>
          <cell r="H182">
            <v>0</v>
          </cell>
        </row>
        <row r="183">
          <cell r="A183">
            <v>0</v>
          </cell>
          <cell r="B183" t="str">
            <v>Morteo Listo Grout 640 kg/cm²</v>
          </cell>
          <cell r="C183">
            <v>0</v>
          </cell>
          <cell r="D183">
            <v>4.5998160073597322E-3</v>
          </cell>
          <cell r="E183" t="str">
            <v>Fdas</v>
          </cell>
          <cell r="F183">
            <v>885</v>
          </cell>
          <cell r="G183">
            <v>0</v>
          </cell>
          <cell r="H183">
            <v>0</v>
          </cell>
        </row>
        <row r="184">
          <cell r="A184">
            <v>0</v>
          </cell>
          <cell r="B184" t="str">
            <v>Miscelaneos</v>
          </cell>
          <cell r="C184">
            <v>0</v>
          </cell>
          <cell r="D184">
            <v>0</v>
          </cell>
          <cell r="E184">
            <v>0</v>
          </cell>
          <cell r="F184">
            <v>0</v>
          </cell>
          <cell r="G184">
            <v>0</v>
          </cell>
          <cell r="H184">
            <v>0</v>
          </cell>
        </row>
        <row r="185">
          <cell r="A185">
            <v>0</v>
          </cell>
          <cell r="B185" t="str">
            <v>Electrodo E70XX Universal 1/8''</v>
          </cell>
          <cell r="C185">
            <v>2.064566929133858</v>
          </cell>
          <cell r="D185">
            <v>1.8132232974332177E-3</v>
          </cell>
          <cell r="E185" t="str">
            <v>Lbs</v>
          </cell>
          <cell r="F185">
            <v>55.34</v>
          </cell>
          <cell r="G185">
            <v>114.46</v>
          </cell>
          <cell r="H185">
            <v>0</v>
          </cell>
        </row>
        <row r="186">
          <cell r="A186">
            <v>0</v>
          </cell>
          <cell r="B186" t="str">
            <v>Acetileno 390</v>
          </cell>
          <cell r="C186">
            <v>6.8818897637795269</v>
          </cell>
          <cell r="D186">
            <v>2.9124228170907001E-4</v>
          </cell>
          <cell r="E186" t="str">
            <v>p3</v>
          </cell>
          <cell r="F186">
            <v>11.39</v>
          </cell>
          <cell r="G186">
            <v>78.41</v>
          </cell>
          <cell r="H186">
            <v>0</v>
          </cell>
        </row>
        <row r="187">
          <cell r="A187">
            <v>0</v>
          </cell>
          <cell r="B187" t="str">
            <v>Oxigeno Industrial 220</v>
          </cell>
          <cell r="C187">
            <v>5.5055118110236219</v>
          </cell>
          <cell r="D187">
            <v>2.5130553102724074E-4</v>
          </cell>
          <cell r="E187" t="str">
            <v>p3</v>
          </cell>
          <cell r="F187">
            <v>3.17</v>
          </cell>
          <cell r="G187">
            <v>17.46</v>
          </cell>
          <cell r="H187">
            <v>0</v>
          </cell>
        </row>
        <row r="188">
          <cell r="A188">
            <v>0</v>
          </cell>
          <cell r="B188" t="str">
            <v>Disco p/ esmerilar</v>
          </cell>
          <cell r="C188">
            <v>2.271023622047244</v>
          </cell>
          <cell r="D188">
            <v>2.6560766884754826E-3</v>
          </cell>
          <cell r="E188" t="str">
            <v>Ud</v>
          </cell>
          <cell r="F188">
            <v>340</v>
          </cell>
          <cell r="G188">
            <v>774.2</v>
          </cell>
          <cell r="H188">
            <v>0</v>
          </cell>
        </row>
        <row r="189">
          <cell r="A189" t="str">
            <v>b)</v>
          </cell>
          <cell r="B189" t="str">
            <v>Fabricación:</v>
          </cell>
          <cell r="C189">
            <v>0</v>
          </cell>
          <cell r="D189">
            <v>0</v>
          </cell>
          <cell r="E189">
            <v>0</v>
          </cell>
          <cell r="F189">
            <v>0</v>
          </cell>
          <cell r="G189">
            <v>0</v>
          </cell>
          <cell r="H189">
            <v>0</v>
          </cell>
        </row>
        <row r="190">
          <cell r="A190">
            <v>0</v>
          </cell>
          <cell r="B190" t="str">
            <v xml:space="preserve">SandBlasting </v>
          </cell>
          <cell r="C190">
            <v>1.6622922134733156</v>
          </cell>
          <cell r="D190">
            <v>2.7020278965390171E-4</v>
          </cell>
          <cell r="E190" t="str">
            <v>m2</v>
          </cell>
          <cell r="F190">
            <v>200</v>
          </cell>
          <cell r="G190">
            <v>332.55</v>
          </cell>
          <cell r="H190">
            <v>0</v>
          </cell>
        </row>
        <row r="191">
          <cell r="A191">
            <v>0</v>
          </cell>
          <cell r="B191" t="str">
            <v>Fabricación Estructura Metalica - Viga</v>
          </cell>
          <cell r="C191">
            <v>6.8818897637795269</v>
          </cell>
          <cell r="D191">
            <v>6.9186355473309881E-3</v>
          </cell>
          <cell r="E191" t="str">
            <v>Ton</v>
          </cell>
          <cell r="F191">
            <v>39683</v>
          </cell>
          <cell r="G191">
            <v>274983.46999999997</v>
          </cell>
          <cell r="H191">
            <v>0</v>
          </cell>
        </row>
        <row r="192">
          <cell r="A192" t="str">
            <v>c)</v>
          </cell>
          <cell r="B192" t="str">
            <v>Operación Instalación:</v>
          </cell>
          <cell r="C192">
            <v>0</v>
          </cell>
          <cell r="D192">
            <v>0</v>
          </cell>
          <cell r="E192">
            <v>0</v>
          </cell>
          <cell r="F192">
            <v>0</v>
          </cell>
          <cell r="G192">
            <v>0</v>
          </cell>
          <cell r="H192">
            <v>0</v>
          </cell>
        </row>
        <row r="193">
          <cell r="A193">
            <v>0</v>
          </cell>
          <cell r="B193" t="str">
            <v>Izaje:</v>
          </cell>
          <cell r="C193">
            <v>0</v>
          </cell>
          <cell r="D193">
            <v>0</v>
          </cell>
          <cell r="E193">
            <v>0</v>
          </cell>
          <cell r="F193">
            <v>0</v>
          </cell>
          <cell r="G193">
            <v>0</v>
          </cell>
          <cell r="H193">
            <v>0</v>
          </cell>
        </row>
        <row r="194">
          <cell r="A194">
            <v>0</v>
          </cell>
          <cell r="B194" t="str">
            <v>MO-1001-9 [MAM] Maestro de Carpinteria Metalica</v>
          </cell>
          <cell r="C194">
            <v>2</v>
          </cell>
          <cell r="D194">
            <v>0</v>
          </cell>
          <cell r="E194" t="str">
            <v>Día</v>
          </cell>
          <cell r="F194">
            <v>2040.1</v>
          </cell>
          <cell r="G194">
            <v>4080.2</v>
          </cell>
          <cell r="H194">
            <v>0</v>
          </cell>
        </row>
        <row r="195">
          <cell r="A195">
            <v>0</v>
          </cell>
          <cell r="B195" t="str">
            <v>MO-1001-10 [OPE] Operador de Equipo Pesado (GRUA)</v>
          </cell>
          <cell r="C195">
            <v>2</v>
          </cell>
          <cell r="D195">
            <v>0</v>
          </cell>
          <cell r="E195" t="str">
            <v>Día</v>
          </cell>
          <cell r="F195">
            <v>1684.75</v>
          </cell>
          <cell r="G195">
            <v>3369.5</v>
          </cell>
          <cell r="H195">
            <v>0</v>
          </cell>
        </row>
        <row r="196">
          <cell r="A196">
            <v>0</v>
          </cell>
          <cell r="B196" t="str">
            <v>Tornilleria:</v>
          </cell>
          <cell r="C196">
            <v>0</v>
          </cell>
          <cell r="D196">
            <v>0</v>
          </cell>
          <cell r="E196">
            <v>0</v>
          </cell>
          <cell r="F196">
            <v>0</v>
          </cell>
          <cell r="G196">
            <v>0</v>
          </cell>
          <cell r="H196">
            <v>0</v>
          </cell>
        </row>
        <row r="197">
          <cell r="A197">
            <v>0</v>
          </cell>
          <cell r="B197" t="str">
            <v>MO-1001-13 [AEM] Armadores Estructuras Metalica</v>
          </cell>
          <cell r="C197">
            <v>4</v>
          </cell>
          <cell r="D197">
            <v>0</v>
          </cell>
          <cell r="E197" t="str">
            <v>Día</v>
          </cell>
          <cell r="F197">
            <v>1186.8</v>
          </cell>
          <cell r="G197">
            <v>4747.2</v>
          </cell>
          <cell r="H197">
            <v>0</v>
          </cell>
        </row>
        <row r="198">
          <cell r="A198">
            <v>0</v>
          </cell>
          <cell r="B198" t="str">
            <v>MO-1001-14 [AyEM] Ayudante Estructuras Metalica</v>
          </cell>
          <cell r="C198">
            <v>4</v>
          </cell>
          <cell r="D198">
            <v>0</v>
          </cell>
          <cell r="E198" t="str">
            <v>Día</v>
          </cell>
          <cell r="F198">
            <v>831.45</v>
          </cell>
          <cell r="G198">
            <v>3325.8</v>
          </cell>
          <cell r="H198">
            <v>0</v>
          </cell>
        </row>
        <row r="199">
          <cell r="A199">
            <v>0</v>
          </cell>
          <cell r="B199" t="str">
            <v>Soldadura de Campo:</v>
          </cell>
          <cell r="C199">
            <v>0</v>
          </cell>
          <cell r="D199">
            <v>0</v>
          </cell>
          <cell r="E199">
            <v>0</v>
          </cell>
          <cell r="F199">
            <v>0</v>
          </cell>
          <cell r="G199">
            <v>0</v>
          </cell>
          <cell r="H199">
            <v>0</v>
          </cell>
        </row>
        <row r="200">
          <cell r="A200">
            <v>0</v>
          </cell>
          <cell r="B200" t="str">
            <v>MO-1001-11 [SEM] Soldadores - Estructura Metalica</v>
          </cell>
          <cell r="C200">
            <v>2</v>
          </cell>
          <cell r="D200">
            <v>0</v>
          </cell>
          <cell r="E200" t="str">
            <v>Día</v>
          </cell>
          <cell r="F200">
            <v>1186.8</v>
          </cell>
          <cell r="G200">
            <v>2373.6</v>
          </cell>
          <cell r="H200">
            <v>0</v>
          </cell>
        </row>
        <row r="201">
          <cell r="A201">
            <v>0</v>
          </cell>
          <cell r="B201" t="str">
            <v>Pintura:</v>
          </cell>
          <cell r="C201">
            <v>0</v>
          </cell>
          <cell r="D201">
            <v>0</v>
          </cell>
          <cell r="E201">
            <v>0</v>
          </cell>
          <cell r="F201">
            <v>0</v>
          </cell>
          <cell r="G201">
            <v>0</v>
          </cell>
          <cell r="H201">
            <v>0</v>
          </cell>
        </row>
        <row r="202">
          <cell r="A202">
            <v>0</v>
          </cell>
          <cell r="B202" t="str">
            <v>MO-1001-12 [PEM] Pintor Estructura Metalica</v>
          </cell>
          <cell r="C202">
            <v>4</v>
          </cell>
          <cell r="D202">
            <v>0</v>
          </cell>
          <cell r="E202" t="str">
            <v>Día</v>
          </cell>
          <cell r="F202">
            <v>948.75</v>
          </cell>
          <cell r="G202">
            <v>3795</v>
          </cell>
          <cell r="H202">
            <v>0</v>
          </cell>
        </row>
        <row r="203">
          <cell r="A203" t="str">
            <v>d)</v>
          </cell>
          <cell r="B203" t="str">
            <v>Herramientas, Servicios:</v>
          </cell>
          <cell r="C203">
            <v>0</v>
          </cell>
          <cell r="D203">
            <v>0</v>
          </cell>
          <cell r="E203">
            <v>0</v>
          </cell>
          <cell r="F203">
            <v>0</v>
          </cell>
          <cell r="G203">
            <v>0</v>
          </cell>
          <cell r="H203">
            <v>0</v>
          </cell>
        </row>
        <row r="204">
          <cell r="A204">
            <v>0</v>
          </cell>
          <cell r="B204" t="str">
            <v>Grua Hidraulica 20 Toneladas</v>
          </cell>
          <cell r="C204">
            <v>2</v>
          </cell>
          <cell r="D204">
            <v>0</v>
          </cell>
          <cell r="E204" t="str">
            <v>Día</v>
          </cell>
          <cell r="F204">
            <v>30000</v>
          </cell>
          <cell r="G204">
            <v>60000</v>
          </cell>
          <cell r="H204">
            <v>0</v>
          </cell>
        </row>
        <row r="205">
          <cell r="A205">
            <v>0</v>
          </cell>
          <cell r="B205" t="str">
            <v>Pistola Neumatica p/ Tornilleria</v>
          </cell>
          <cell r="C205">
            <v>2</v>
          </cell>
          <cell r="D205">
            <v>0</v>
          </cell>
          <cell r="E205" t="str">
            <v>Día</v>
          </cell>
          <cell r="F205">
            <v>700</v>
          </cell>
          <cell r="G205">
            <v>1400</v>
          </cell>
          <cell r="H205">
            <v>0</v>
          </cell>
        </row>
        <row r="206">
          <cell r="A206">
            <v>0</v>
          </cell>
          <cell r="B206" t="str">
            <v>Compresor p/ Pintura</v>
          </cell>
          <cell r="C206">
            <v>2</v>
          </cell>
          <cell r="D206">
            <v>0</v>
          </cell>
          <cell r="E206" t="str">
            <v>Día</v>
          </cell>
          <cell r="F206">
            <v>600</v>
          </cell>
          <cell r="G206">
            <v>1200</v>
          </cell>
          <cell r="H206">
            <v>0</v>
          </cell>
        </row>
        <row r="207">
          <cell r="A207">
            <v>11</v>
          </cell>
          <cell r="B207" t="str">
            <v>Viga Perfil W18x50 - [30 ft] ASTM A50</v>
          </cell>
          <cell r="C207">
            <v>299.2125984251968</v>
          </cell>
          <cell r="D207">
            <v>0</v>
          </cell>
          <cell r="E207" t="str">
            <v>pl</v>
          </cell>
          <cell r="F207" t="str">
            <v>Lbs</v>
          </cell>
          <cell r="G207">
            <v>53.125800114416478</v>
          </cell>
          <cell r="H207">
            <v>2443.79</v>
          </cell>
        </row>
        <row r="208">
          <cell r="F208">
            <v>0</v>
          </cell>
        </row>
        <row r="209">
          <cell r="A209" t="str">
            <v>0.012</v>
          </cell>
          <cell r="B209" t="str">
            <v>Análisis de Costo Unitario de 043 pl de Riostra Perfil HSS 6 x 6 x 1/2 - [40 ft] ASTM A50 :</v>
          </cell>
          <cell r="C209">
            <v>0</v>
          </cell>
          <cell r="D209">
            <v>0</v>
          </cell>
          <cell r="E209">
            <v>0</v>
          </cell>
          <cell r="F209">
            <v>0</v>
          </cell>
          <cell r="G209">
            <v>0</v>
          </cell>
          <cell r="H209">
            <v>0</v>
          </cell>
        </row>
        <row r="210">
          <cell r="A210" t="str">
            <v>a)</v>
          </cell>
          <cell r="B210" t="str">
            <v>Materiales:</v>
          </cell>
          <cell r="C210">
            <v>0</v>
          </cell>
          <cell r="D210">
            <v>0</v>
          </cell>
          <cell r="E210">
            <v>0</v>
          </cell>
          <cell r="F210">
            <v>0</v>
          </cell>
          <cell r="G210">
            <v>0</v>
          </cell>
          <cell r="H210">
            <v>0</v>
          </cell>
        </row>
        <row r="211">
          <cell r="A211">
            <v>0</v>
          </cell>
          <cell r="B211" t="str">
            <v>Riostra</v>
          </cell>
          <cell r="C211">
            <v>0</v>
          </cell>
          <cell r="D211">
            <v>0</v>
          </cell>
          <cell r="E211">
            <v>0</v>
          </cell>
          <cell r="F211">
            <v>0</v>
          </cell>
          <cell r="G211">
            <v>0</v>
          </cell>
          <cell r="H211">
            <v>0</v>
          </cell>
        </row>
        <row r="212">
          <cell r="A212">
            <v>0</v>
          </cell>
          <cell r="B212" t="str">
            <v>Perfil HSS 6 x 6 x 1/2 - [40 ft] ASTM A50</v>
          </cell>
          <cell r="C212">
            <v>1.0761154855643045</v>
          </cell>
          <cell r="D212">
            <v>0.16158536585365851</v>
          </cell>
          <cell r="E212" t="str">
            <v>Ud</v>
          </cell>
          <cell r="F212">
            <v>42100</v>
          </cell>
          <cell r="G212">
            <v>52625</v>
          </cell>
          <cell r="H212">
            <v>0</v>
          </cell>
        </row>
        <row r="213">
          <cell r="A213">
            <v>0</v>
          </cell>
          <cell r="B213" t="str">
            <v>Pintura</v>
          </cell>
          <cell r="C213">
            <v>0</v>
          </cell>
          <cell r="D213">
            <v>0</v>
          </cell>
          <cell r="E213">
            <v>0</v>
          </cell>
          <cell r="F213">
            <v>0</v>
          </cell>
          <cell r="G213">
            <v>0</v>
          </cell>
          <cell r="H213">
            <v>0</v>
          </cell>
        </row>
        <row r="214">
          <cell r="A214">
            <v>0</v>
          </cell>
          <cell r="B214" t="str">
            <v>Pintura Multi-Purpose Epoxy Haze Gray</v>
          </cell>
          <cell r="C214">
            <v>1.1956838728492271E-2</v>
          </cell>
          <cell r="D214">
            <v>3.1126905187964009E-2</v>
          </cell>
          <cell r="E214" t="str">
            <v>Cub.</v>
          </cell>
          <cell r="F214">
            <v>6991.53</v>
          </cell>
          <cell r="G214">
            <v>86.2</v>
          </cell>
          <cell r="H214">
            <v>0</v>
          </cell>
        </row>
        <row r="215">
          <cell r="A215">
            <v>0</v>
          </cell>
          <cell r="B215" t="str">
            <v>Pintura High Gloss Urethane Gris Perla</v>
          </cell>
          <cell r="C215">
            <v>0.11956838728492271</v>
          </cell>
          <cell r="D215">
            <v>1.2758369610331095E-3</v>
          </cell>
          <cell r="E215" t="str">
            <v>Gls</v>
          </cell>
          <cell r="F215">
            <v>2542.37</v>
          </cell>
          <cell r="G215">
            <v>304.37</v>
          </cell>
          <cell r="H215">
            <v>0</v>
          </cell>
        </row>
        <row r="216">
          <cell r="A216">
            <v>0</v>
          </cell>
          <cell r="B216" t="str">
            <v>Grout</v>
          </cell>
          <cell r="C216">
            <v>0</v>
          </cell>
          <cell r="D216">
            <v>0</v>
          </cell>
          <cell r="E216">
            <v>0</v>
          </cell>
          <cell r="F216">
            <v>0</v>
          </cell>
          <cell r="G216">
            <v>0</v>
          </cell>
          <cell r="H216">
            <v>0</v>
          </cell>
        </row>
        <row r="217">
          <cell r="A217">
            <v>0</v>
          </cell>
          <cell r="B217" t="str">
            <v>Morteo Listo Grout 640 kg/cm²</v>
          </cell>
          <cell r="C217">
            <v>0</v>
          </cell>
          <cell r="D217">
            <v>4.5998160073597322E-3</v>
          </cell>
          <cell r="E217" t="str">
            <v>Fdas</v>
          </cell>
          <cell r="F217">
            <v>885</v>
          </cell>
          <cell r="G217">
            <v>0</v>
          </cell>
          <cell r="H217">
            <v>0</v>
          </cell>
        </row>
        <row r="218">
          <cell r="A218">
            <v>0</v>
          </cell>
          <cell r="B218" t="str">
            <v>Miscelaneos</v>
          </cell>
          <cell r="C218">
            <v>0</v>
          </cell>
          <cell r="D218">
            <v>0</v>
          </cell>
          <cell r="E218">
            <v>0</v>
          </cell>
          <cell r="F218">
            <v>0</v>
          </cell>
          <cell r="G218">
            <v>0</v>
          </cell>
          <cell r="H218">
            <v>0</v>
          </cell>
        </row>
        <row r="219">
          <cell r="A219">
            <v>0</v>
          </cell>
          <cell r="B219" t="str">
            <v>Electrodo E70XX Universal 1/8''</v>
          </cell>
          <cell r="C219">
            <v>0.22275590551181104</v>
          </cell>
          <cell r="D219">
            <v>1.8132232974332177E-3</v>
          </cell>
          <cell r="E219" t="str">
            <v>Lbs</v>
          </cell>
          <cell r="F219">
            <v>55.34</v>
          </cell>
          <cell r="G219">
            <v>12.35</v>
          </cell>
          <cell r="H219">
            <v>0</v>
          </cell>
        </row>
        <row r="220">
          <cell r="A220">
            <v>0</v>
          </cell>
          <cell r="B220" t="str">
            <v>Acetileno 390</v>
          </cell>
          <cell r="C220">
            <v>0.74251968503937016</v>
          </cell>
          <cell r="D220">
            <v>2.9124228170907001E-4</v>
          </cell>
          <cell r="E220" t="str">
            <v>p3</v>
          </cell>
          <cell r="F220">
            <v>11.39</v>
          </cell>
          <cell r="G220">
            <v>8.4600000000000009</v>
          </cell>
          <cell r="H220">
            <v>0</v>
          </cell>
        </row>
        <row r="221">
          <cell r="A221">
            <v>0</v>
          </cell>
          <cell r="B221" t="str">
            <v>Oxigeno Industrial 220</v>
          </cell>
          <cell r="C221">
            <v>0.59401574803149615</v>
          </cell>
          <cell r="D221">
            <v>2.5130553102724074E-4</v>
          </cell>
          <cell r="E221" t="str">
            <v>p3</v>
          </cell>
          <cell r="F221">
            <v>3.17</v>
          </cell>
          <cell r="G221">
            <v>1.88</v>
          </cell>
          <cell r="H221">
            <v>0</v>
          </cell>
        </row>
        <row r="222">
          <cell r="A222">
            <v>0</v>
          </cell>
          <cell r="B222" t="str">
            <v>Disco p/ esmerilar</v>
          </cell>
          <cell r="C222">
            <v>0.24503149606299215</v>
          </cell>
          <cell r="D222">
            <v>2.6560766884754826E-3</v>
          </cell>
          <cell r="E222" t="str">
            <v>Ud</v>
          </cell>
          <cell r="F222">
            <v>340</v>
          </cell>
          <cell r="G222">
            <v>83.53</v>
          </cell>
          <cell r="H222">
            <v>0</v>
          </cell>
        </row>
        <row r="223">
          <cell r="A223" t="str">
            <v>b)</v>
          </cell>
          <cell r="B223" t="str">
            <v>Fabricación:</v>
          </cell>
          <cell r="C223">
            <v>0</v>
          </cell>
          <cell r="D223">
            <v>0</v>
          </cell>
          <cell r="E223">
            <v>0</v>
          </cell>
          <cell r="F223">
            <v>0</v>
          </cell>
          <cell r="G223">
            <v>0</v>
          </cell>
          <cell r="H223">
            <v>0</v>
          </cell>
        </row>
        <row r="224">
          <cell r="A224">
            <v>0</v>
          </cell>
          <cell r="B224" t="str">
            <v xml:space="preserve">SandBlasting </v>
          </cell>
          <cell r="C224">
            <v>0.17935258092738407</v>
          </cell>
          <cell r="D224">
            <v>2.7020278965390171E-4</v>
          </cell>
          <cell r="E224" t="str">
            <v>m2</v>
          </cell>
          <cell r="F224">
            <v>200</v>
          </cell>
          <cell r="G224">
            <v>35.880000000000003</v>
          </cell>
          <cell r="H224">
            <v>0</v>
          </cell>
        </row>
        <row r="225">
          <cell r="A225">
            <v>0</v>
          </cell>
          <cell r="B225" t="str">
            <v>Fabricación Estructura Metalica - Columna</v>
          </cell>
          <cell r="C225">
            <v>0.74251968503937016</v>
          </cell>
          <cell r="D225">
            <v>2.6939040234834798E-2</v>
          </cell>
          <cell r="E225" t="str">
            <v>Ton</v>
          </cell>
          <cell r="F225">
            <v>44092.45</v>
          </cell>
          <cell r="G225">
            <v>33621.480000000003</v>
          </cell>
          <cell r="H225">
            <v>0</v>
          </cell>
        </row>
        <row r="226">
          <cell r="A226" t="str">
            <v>c)</v>
          </cell>
          <cell r="B226" t="str">
            <v>Operación Instalación:</v>
          </cell>
          <cell r="C226">
            <v>0</v>
          </cell>
          <cell r="D226">
            <v>0</v>
          </cell>
          <cell r="E226">
            <v>0</v>
          </cell>
          <cell r="F226">
            <v>0</v>
          </cell>
          <cell r="G226">
            <v>0</v>
          </cell>
          <cell r="H226">
            <v>0</v>
          </cell>
        </row>
        <row r="227">
          <cell r="A227">
            <v>0</v>
          </cell>
          <cell r="B227" t="str">
            <v>Izaje:</v>
          </cell>
          <cell r="C227">
            <v>0</v>
          </cell>
          <cell r="D227">
            <v>0</v>
          </cell>
          <cell r="E227">
            <v>0</v>
          </cell>
          <cell r="F227">
            <v>0</v>
          </cell>
          <cell r="G227">
            <v>0</v>
          </cell>
          <cell r="H227">
            <v>0</v>
          </cell>
        </row>
        <row r="228">
          <cell r="A228">
            <v>0</v>
          </cell>
          <cell r="B228" t="str">
            <v>MO-1001-9 [MAM] Maestro de Carpinteria Metalica</v>
          </cell>
          <cell r="C228">
            <v>2</v>
          </cell>
          <cell r="D228">
            <v>0</v>
          </cell>
          <cell r="E228" t="str">
            <v>Día</v>
          </cell>
          <cell r="F228">
            <v>2040.1</v>
          </cell>
          <cell r="G228">
            <v>4080.2</v>
          </cell>
          <cell r="H228">
            <v>0</v>
          </cell>
        </row>
        <row r="229">
          <cell r="A229">
            <v>0</v>
          </cell>
          <cell r="B229" t="str">
            <v>Soldadura de Campo:</v>
          </cell>
          <cell r="C229">
            <v>0</v>
          </cell>
          <cell r="D229">
            <v>0</v>
          </cell>
          <cell r="E229">
            <v>0</v>
          </cell>
          <cell r="F229">
            <v>0</v>
          </cell>
          <cell r="G229">
            <v>0</v>
          </cell>
          <cell r="H229">
            <v>0</v>
          </cell>
        </row>
        <row r="230">
          <cell r="A230">
            <v>0</v>
          </cell>
          <cell r="B230" t="str">
            <v>MO-1001-11 [SEM] Soldadores - Estructura Metalica</v>
          </cell>
          <cell r="C230">
            <v>2</v>
          </cell>
          <cell r="D230">
            <v>0</v>
          </cell>
          <cell r="E230" t="str">
            <v>Día</v>
          </cell>
          <cell r="F230">
            <v>1186.8</v>
          </cell>
          <cell r="G230">
            <v>2373.6</v>
          </cell>
          <cell r="H230">
            <v>0</v>
          </cell>
        </row>
        <row r="231">
          <cell r="A231">
            <v>0</v>
          </cell>
          <cell r="B231" t="str">
            <v>Pintura:</v>
          </cell>
          <cell r="C231">
            <v>0</v>
          </cell>
          <cell r="D231">
            <v>0</v>
          </cell>
          <cell r="E231">
            <v>0</v>
          </cell>
          <cell r="F231">
            <v>0</v>
          </cell>
          <cell r="G231">
            <v>0</v>
          </cell>
          <cell r="H231">
            <v>0</v>
          </cell>
        </row>
        <row r="232">
          <cell r="A232">
            <v>0</v>
          </cell>
          <cell r="B232" t="str">
            <v>MO-1001-12 [PEM] Pintor Estructura Metalica</v>
          </cell>
          <cell r="C232">
            <v>4</v>
          </cell>
          <cell r="D232">
            <v>0</v>
          </cell>
          <cell r="E232" t="str">
            <v>Día</v>
          </cell>
          <cell r="F232">
            <v>948.75</v>
          </cell>
          <cell r="G232">
            <v>3795</v>
          </cell>
          <cell r="H232">
            <v>0</v>
          </cell>
        </row>
        <row r="233">
          <cell r="A233" t="str">
            <v>d)</v>
          </cell>
          <cell r="B233" t="str">
            <v>Herramientas, Servicios:</v>
          </cell>
          <cell r="C233">
            <v>0</v>
          </cell>
          <cell r="D233">
            <v>0</v>
          </cell>
          <cell r="E233">
            <v>0</v>
          </cell>
          <cell r="F233">
            <v>0</v>
          </cell>
          <cell r="G233">
            <v>0</v>
          </cell>
          <cell r="H233">
            <v>0</v>
          </cell>
        </row>
        <row r="234">
          <cell r="A234">
            <v>0</v>
          </cell>
          <cell r="B234" t="str">
            <v>Pistola Neumatica p/ Tornilleria</v>
          </cell>
          <cell r="C234">
            <v>2</v>
          </cell>
          <cell r="D234">
            <v>0</v>
          </cell>
          <cell r="E234" t="str">
            <v>Día</v>
          </cell>
          <cell r="F234">
            <v>700</v>
          </cell>
          <cell r="G234">
            <v>1400</v>
          </cell>
          <cell r="H234">
            <v>0</v>
          </cell>
        </row>
        <row r="235">
          <cell r="A235">
            <v>0</v>
          </cell>
          <cell r="B235" t="str">
            <v>Compresor p/ Pintura</v>
          </cell>
          <cell r="C235">
            <v>2</v>
          </cell>
          <cell r="D235">
            <v>0</v>
          </cell>
          <cell r="E235" t="str">
            <v>Día</v>
          </cell>
          <cell r="F235">
            <v>600</v>
          </cell>
          <cell r="G235">
            <v>1200</v>
          </cell>
          <cell r="H235">
            <v>0</v>
          </cell>
        </row>
        <row r="236">
          <cell r="A236">
            <v>12</v>
          </cell>
          <cell r="B236" t="str">
            <v>Riostra Perfil HSS 6 x 6 x 1/2 - [40 ft] ASTM A50</v>
          </cell>
          <cell r="C236">
            <v>43.044619422572175</v>
          </cell>
          <cell r="D236">
            <v>0</v>
          </cell>
          <cell r="E236" t="str">
            <v>pl</v>
          </cell>
          <cell r="F236" t="str">
            <v>Lbs</v>
          </cell>
          <cell r="G236">
            <v>67.08775</v>
          </cell>
          <cell r="H236">
            <v>2314.5300000000002</v>
          </cell>
        </row>
        <row r="237">
          <cell r="F237">
            <v>0</v>
          </cell>
        </row>
        <row r="238">
          <cell r="A238" t="str">
            <v>0.013</v>
          </cell>
          <cell r="B238" t="str">
            <v>Análisis de Costo Unitario de 001 P. A. de Placas, conectores de cortante y Conexones de Viga :</v>
          </cell>
          <cell r="C238">
            <v>0</v>
          </cell>
          <cell r="D238">
            <v>0</v>
          </cell>
          <cell r="E238">
            <v>0</v>
          </cell>
          <cell r="F238">
            <v>0</v>
          </cell>
          <cell r="G238">
            <v>0</v>
          </cell>
          <cell r="H238">
            <v>0</v>
          </cell>
        </row>
        <row r="239">
          <cell r="A239" t="str">
            <v>a)</v>
          </cell>
          <cell r="B239" t="str">
            <v>Materiales:</v>
          </cell>
          <cell r="C239">
            <v>0</v>
          </cell>
          <cell r="D239">
            <v>0</v>
          </cell>
          <cell r="E239">
            <v>0</v>
          </cell>
          <cell r="F239">
            <v>0</v>
          </cell>
          <cell r="G239">
            <v>0</v>
          </cell>
          <cell r="H239">
            <v>0</v>
          </cell>
        </row>
        <row r="240">
          <cell r="A240">
            <v>0</v>
          </cell>
          <cell r="B240" t="str">
            <v>Placas &amp; Angulares</v>
          </cell>
          <cell r="C240">
            <v>0</v>
          </cell>
          <cell r="D240">
            <v>0</v>
          </cell>
          <cell r="E240">
            <v>0</v>
          </cell>
          <cell r="F240">
            <v>0</v>
          </cell>
          <cell r="G240">
            <v>0</v>
          </cell>
          <cell r="H240">
            <v>0</v>
          </cell>
        </row>
        <row r="241">
          <cell r="A241">
            <v>0</v>
          </cell>
          <cell r="B241" t="str">
            <v>Conexión DET 1</v>
          </cell>
          <cell r="C241">
            <v>24</v>
          </cell>
          <cell r="D241">
            <v>0</v>
          </cell>
          <cell r="E241">
            <v>0</v>
          </cell>
          <cell r="F241">
            <v>0</v>
          </cell>
          <cell r="G241">
            <v>0</v>
          </cell>
          <cell r="H241">
            <v>0</v>
          </cell>
        </row>
        <row r="242">
          <cell r="A242" t="str">
            <v>Plancha</v>
          </cell>
          <cell r="B242" t="str">
            <v>Plancha 4' x 8 ' x 3/4'' ASTM A36</v>
          </cell>
          <cell r="C242">
            <v>1.3135416666666666</v>
          </cell>
          <cell r="D242">
            <v>9.8021274162187089E-2</v>
          </cell>
          <cell r="E242" t="str">
            <v>Ud</v>
          </cell>
          <cell r="F242">
            <v>23550</v>
          </cell>
          <cell r="G242">
            <v>33966.089999999997</v>
          </cell>
          <cell r="H242">
            <v>0</v>
          </cell>
        </row>
        <row r="243">
          <cell r="A243" t="str">
            <v>Plancha</v>
          </cell>
          <cell r="B243" t="str">
            <v>Plancha 4' x 8 ' x 1 1/4'' ASTM A36</v>
          </cell>
          <cell r="C243">
            <v>0.71614583333333337</v>
          </cell>
          <cell r="D243">
            <v>4.7272727272727216E-2</v>
          </cell>
          <cell r="E243" t="str">
            <v>Ud</v>
          </cell>
          <cell r="F243">
            <v>43265.56</v>
          </cell>
          <cell r="G243">
            <v>32449.17</v>
          </cell>
          <cell r="H243">
            <v>0</v>
          </cell>
        </row>
        <row r="244">
          <cell r="A244" t="str">
            <v>Conexió</v>
          </cell>
          <cell r="B244" t="str">
            <v>Conexión DET 2</v>
          </cell>
          <cell r="C244">
            <v>4</v>
          </cell>
          <cell r="D244">
            <v>0</v>
          </cell>
          <cell r="E244">
            <v>0</v>
          </cell>
          <cell r="F244">
            <v>0</v>
          </cell>
          <cell r="G244">
            <v>0</v>
          </cell>
          <cell r="H244">
            <v>0</v>
          </cell>
        </row>
        <row r="245">
          <cell r="A245" t="str">
            <v>Plancha</v>
          </cell>
          <cell r="B245" t="str">
            <v>Plancha 4' x 8 ' x 3/4'' ASTM A36</v>
          </cell>
          <cell r="C245">
            <v>0.21892361111111111</v>
          </cell>
          <cell r="D245">
            <v>9.8021274162187089E-2</v>
          </cell>
          <cell r="E245" t="str">
            <v>Ud</v>
          </cell>
          <cell r="F245">
            <v>23550</v>
          </cell>
          <cell r="G245">
            <v>5661.01</v>
          </cell>
          <cell r="H245">
            <v>0</v>
          </cell>
        </row>
        <row r="246">
          <cell r="A246" t="str">
            <v>Plancha</v>
          </cell>
          <cell r="B246" t="str">
            <v>Plancha 4' x 8 ' x 3/4'' ASTM A36</v>
          </cell>
          <cell r="C246">
            <v>0.1193576388888889</v>
          </cell>
          <cell r="D246">
            <v>9.8021274162187089E-2</v>
          </cell>
          <cell r="E246" t="str">
            <v>Ud</v>
          </cell>
          <cell r="F246">
            <v>23550</v>
          </cell>
          <cell r="G246">
            <v>3086.4</v>
          </cell>
          <cell r="H246">
            <v>0</v>
          </cell>
        </row>
        <row r="247">
          <cell r="A247" t="str">
            <v>Conexió</v>
          </cell>
          <cell r="B247" t="str">
            <v>Conexión DET 3</v>
          </cell>
          <cell r="C247">
            <v>8</v>
          </cell>
          <cell r="D247">
            <v>0</v>
          </cell>
          <cell r="E247">
            <v>0</v>
          </cell>
          <cell r="F247">
            <v>0</v>
          </cell>
          <cell r="G247">
            <v>0</v>
          </cell>
          <cell r="H247">
            <v>0</v>
          </cell>
        </row>
        <row r="248">
          <cell r="A248" t="str">
            <v>Angular</v>
          </cell>
          <cell r="B248" t="str">
            <v>Angular L 4'' x 4'' x 3/8'' - 20'</v>
          </cell>
          <cell r="C248">
            <v>0.96666666666666656</v>
          </cell>
          <cell r="D248">
            <v>3.4482758620689766E-2</v>
          </cell>
          <cell r="E248" t="str">
            <v>Ud</v>
          </cell>
          <cell r="F248">
            <v>4995</v>
          </cell>
          <cell r="G248">
            <v>4995</v>
          </cell>
          <cell r="H248">
            <v>0</v>
          </cell>
        </row>
        <row r="249">
          <cell r="A249" t="str">
            <v>Perno ø</v>
          </cell>
          <cell r="B249" t="str">
            <v>Perno ø 3/4'' x 1 3/4'' A325 N</v>
          </cell>
          <cell r="C249">
            <v>80</v>
          </cell>
          <cell r="D249">
            <v>0</v>
          </cell>
          <cell r="E249" t="str">
            <v>Ud</v>
          </cell>
          <cell r="F249">
            <v>31.07</v>
          </cell>
          <cell r="G249">
            <v>2485.6</v>
          </cell>
          <cell r="H249">
            <v>0</v>
          </cell>
        </row>
        <row r="250">
          <cell r="A250" t="str">
            <v>Conexió</v>
          </cell>
          <cell r="B250" t="str">
            <v>Conexión DET 4</v>
          </cell>
          <cell r="C250">
            <v>4</v>
          </cell>
          <cell r="D250">
            <v>0</v>
          </cell>
          <cell r="E250">
            <v>0</v>
          </cell>
          <cell r="F250">
            <v>0</v>
          </cell>
          <cell r="G250">
            <v>0</v>
          </cell>
          <cell r="H250">
            <v>0</v>
          </cell>
        </row>
        <row r="251">
          <cell r="A251" t="str">
            <v>Plancha</v>
          </cell>
          <cell r="B251" t="str">
            <v>Plancha 4' x 8 ' x 3/8'' ASTM A36</v>
          </cell>
          <cell r="C251">
            <v>5.859375E-2</v>
          </cell>
          <cell r="D251">
            <v>9.7927090779127854E-2</v>
          </cell>
          <cell r="E251" t="str">
            <v>Ud</v>
          </cell>
          <cell r="F251">
            <v>11750</v>
          </cell>
          <cell r="G251">
            <v>755.9</v>
          </cell>
          <cell r="H251">
            <v>0</v>
          </cell>
        </row>
        <row r="252">
          <cell r="A252" t="str">
            <v>Perno ø</v>
          </cell>
          <cell r="B252" t="str">
            <v>Perno ø 3/4'' x 1 3/4'' A325 N</v>
          </cell>
          <cell r="C252">
            <v>20</v>
          </cell>
          <cell r="D252">
            <v>0</v>
          </cell>
          <cell r="E252" t="str">
            <v>Ud</v>
          </cell>
          <cell r="F252">
            <v>31.07</v>
          </cell>
          <cell r="G252">
            <v>621.4</v>
          </cell>
          <cell r="H252">
            <v>0</v>
          </cell>
        </row>
        <row r="253">
          <cell r="A253" t="str">
            <v>Conexió</v>
          </cell>
          <cell r="B253" t="str">
            <v>Conexión DET 5</v>
          </cell>
          <cell r="C253">
            <v>12</v>
          </cell>
          <cell r="D253">
            <v>0</v>
          </cell>
          <cell r="E253">
            <v>0</v>
          </cell>
          <cell r="F253">
            <v>0</v>
          </cell>
          <cell r="G253">
            <v>0</v>
          </cell>
          <cell r="H253">
            <v>0</v>
          </cell>
        </row>
        <row r="254">
          <cell r="A254" t="str">
            <v>Plancha</v>
          </cell>
          <cell r="B254" t="str">
            <v>Plancha 4' x 8 ' x 3/8'' ASTM A36</v>
          </cell>
          <cell r="C254">
            <v>0.17578125</v>
          </cell>
          <cell r="D254">
            <v>9.7927090779127854E-2</v>
          </cell>
          <cell r="E254" t="str">
            <v>Ud</v>
          </cell>
          <cell r="F254">
            <v>11750</v>
          </cell>
          <cell r="G254">
            <v>2267.69</v>
          </cell>
          <cell r="H254">
            <v>0</v>
          </cell>
        </row>
        <row r="255">
          <cell r="A255" t="str">
            <v>Perno ø</v>
          </cell>
          <cell r="B255" t="str">
            <v>Perno ø 3/4'' x 1 3/4'' A325 N</v>
          </cell>
          <cell r="C255">
            <v>60</v>
          </cell>
          <cell r="D255">
            <v>0</v>
          </cell>
          <cell r="E255" t="str">
            <v>Ud</v>
          </cell>
          <cell r="F255">
            <v>31.07</v>
          </cell>
          <cell r="G255">
            <v>1864.2</v>
          </cell>
          <cell r="H255">
            <v>0</v>
          </cell>
        </row>
        <row r="256">
          <cell r="A256" t="str">
            <v>Conexió</v>
          </cell>
          <cell r="B256" t="str">
            <v>Conexión DET 6</v>
          </cell>
          <cell r="C256">
            <v>22</v>
          </cell>
          <cell r="D256">
            <v>0</v>
          </cell>
          <cell r="E256">
            <v>0</v>
          </cell>
          <cell r="F256">
            <v>0</v>
          </cell>
          <cell r="G256">
            <v>0</v>
          </cell>
          <cell r="H256">
            <v>0</v>
          </cell>
        </row>
        <row r="257">
          <cell r="A257" t="str">
            <v>Plancha</v>
          </cell>
          <cell r="B257" t="str">
            <v>Plancha 4' x 8 ' x 3/8'' ASTM A36</v>
          </cell>
          <cell r="C257">
            <v>0.193359375</v>
          </cell>
          <cell r="D257">
            <v>9.7927090779127854E-2</v>
          </cell>
          <cell r="E257" t="str">
            <v>Ud</v>
          </cell>
          <cell r="F257">
            <v>11750</v>
          </cell>
          <cell r="G257">
            <v>2494.46</v>
          </cell>
          <cell r="H257">
            <v>0</v>
          </cell>
        </row>
        <row r="258">
          <cell r="A258" t="str">
            <v>Perno ø</v>
          </cell>
          <cell r="B258" t="str">
            <v>Perno ø 3/4'' x 1 3/4'' A325 N</v>
          </cell>
          <cell r="C258">
            <v>66</v>
          </cell>
          <cell r="D258">
            <v>0</v>
          </cell>
          <cell r="E258" t="str">
            <v>Ud</v>
          </cell>
          <cell r="F258">
            <v>31.07</v>
          </cell>
          <cell r="G258">
            <v>2050.62</v>
          </cell>
          <cell r="H258">
            <v>0</v>
          </cell>
        </row>
        <row r="259">
          <cell r="A259" t="str">
            <v>Conexió</v>
          </cell>
          <cell r="B259" t="str">
            <v>Conexión DET 7</v>
          </cell>
          <cell r="C259">
            <v>106</v>
          </cell>
          <cell r="D259">
            <v>0</v>
          </cell>
          <cell r="E259">
            <v>0</v>
          </cell>
          <cell r="F259">
            <v>0</v>
          </cell>
          <cell r="G259">
            <v>0</v>
          </cell>
          <cell r="H259">
            <v>0</v>
          </cell>
        </row>
        <row r="260">
          <cell r="A260" t="str">
            <v>Plancha</v>
          </cell>
          <cell r="B260" t="str">
            <v>Plancha 4' x 8 ' x 1/4'' ASTM A36</v>
          </cell>
          <cell r="C260">
            <v>0.931640625</v>
          </cell>
          <cell r="D260">
            <v>7.337526205450734E-2</v>
          </cell>
          <cell r="E260" t="str">
            <v>Ud</v>
          </cell>
          <cell r="F260">
            <v>7841.28</v>
          </cell>
          <cell r="G260">
            <v>7841.28</v>
          </cell>
          <cell r="H260">
            <v>0</v>
          </cell>
        </row>
        <row r="261">
          <cell r="A261" t="str">
            <v>Perno ø</v>
          </cell>
          <cell r="B261" t="str">
            <v>Perno ø 3/4'' x 1 3/4'' A325 N</v>
          </cell>
          <cell r="C261">
            <v>318</v>
          </cell>
          <cell r="D261">
            <v>0</v>
          </cell>
          <cell r="E261" t="str">
            <v>Ud</v>
          </cell>
          <cell r="F261">
            <v>31.07</v>
          </cell>
          <cell r="G261">
            <v>9880.26</v>
          </cell>
          <cell r="H261">
            <v>0</v>
          </cell>
        </row>
        <row r="262">
          <cell r="A262" t="str">
            <v>Conexió</v>
          </cell>
          <cell r="B262" t="str">
            <v>Conexión DET B1</v>
          </cell>
          <cell r="C262">
            <v>4</v>
          </cell>
          <cell r="D262">
            <v>0</v>
          </cell>
          <cell r="E262">
            <v>0</v>
          </cell>
          <cell r="F262">
            <v>0</v>
          </cell>
          <cell r="G262">
            <v>0</v>
          </cell>
          <cell r="H262">
            <v>0</v>
          </cell>
        </row>
        <row r="263">
          <cell r="A263" t="str">
            <v>Plancha</v>
          </cell>
          <cell r="B263" t="str">
            <v>Plancha 4' x 8 ' x 1/2'' ASTM A36</v>
          </cell>
          <cell r="C263">
            <v>0.14322916666666666</v>
          </cell>
          <cell r="D263">
            <v>0.76202020511016433</v>
          </cell>
          <cell r="E263" t="str">
            <v>Ud</v>
          </cell>
          <cell r="F263">
            <v>18900</v>
          </cell>
          <cell r="G263">
            <v>4769.84</v>
          </cell>
          <cell r="H263">
            <v>0</v>
          </cell>
        </row>
        <row r="264">
          <cell r="A264" t="str">
            <v>Conexió</v>
          </cell>
          <cell r="B264" t="str">
            <v>Conexión DET B2</v>
          </cell>
          <cell r="C264">
            <v>2</v>
          </cell>
          <cell r="D264">
            <v>0</v>
          </cell>
          <cell r="E264">
            <v>0</v>
          </cell>
          <cell r="F264">
            <v>0</v>
          </cell>
          <cell r="G264">
            <v>0</v>
          </cell>
          <cell r="H264">
            <v>0</v>
          </cell>
        </row>
        <row r="265">
          <cell r="A265" t="str">
            <v>Plancha</v>
          </cell>
          <cell r="B265" t="str">
            <v>Plancha 4' x 8 ' x 1/2'' ASTM A36</v>
          </cell>
          <cell r="C265">
            <v>2.7940538194444444E-2</v>
          </cell>
          <cell r="D265">
            <v>0.76202020511016433</v>
          </cell>
          <cell r="E265" t="str">
            <v>Ud</v>
          </cell>
          <cell r="F265">
            <v>18900</v>
          </cell>
          <cell r="G265">
            <v>930.48</v>
          </cell>
          <cell r="H265">
            <v>0</v>
          </cell>
        </row>
        <row r="266">
          <cell r="A266" t="str">
            <v>Pintura</v>
          </cell>
          <cell r="B266" t="str">
            <v>Pintura</v>
          </cell>
          <cell r="C266">
            <v>0</v>
          </cell>
          <cell r="D266">
            <v>0</v>
          </cell>
          <cell r="E266">
            <v>0</v>
          </cell>
          <cell r="F266">
            <v>0</v>
          </cell>
          <cell r="G266">
            <v>0</v>
          </cell>
          <cell r="H266">
            <v>0</v>
          </cell>
        </row>
        <row r="267">
          <cell r="A267" t="str">
            <v>Pintura</v>
          </cell>
          <cell r="B267" t="str">
            <v>Pintura Multi-Purpose Epoxy Haze Gray</v>
          </cell>
          <cell r="C267">
            <v>4.9900972222222224</v>
          </cell>
          <cell r="D267">
            <v>3.1126905187964009E-2</v>
          </cell>
          <cell r="E267" t="str">
            <v>Cub.</v>
          </cell>
          <cell r="F267">
            <v>6991.53</v>
          </cell>
          <cell r="G267">
            <v>35974.379999999997</v>
          </cell>
          <cell r="H267">
            <v>0</v>
          </cell>
        </row>
        <row r="268">
          <cell r="A268" t="str">
            <v>Pintura</v>
          </cell>
          <cell r="B268" t="str">
            <v>Pintura High Gloss Urethane Gris Perla</v>
          </cell>
          <cell r="C268">
            <v>49.900972222222222</v>
          </cell>
          <cell r="D268">
            <v>1.2758369610331095E-3</v>
          </cell>
          <cell r="E268" t="str">
            <v>Gls</v>
          </cell>
          <cell r="F268">
            <v>2542.37</v>
          </cell>
          <cell r="G268">
            <v>127028.6</v>
          </cell>
          <cell r="H268">
            <v>0</v>
          </cell>
        </row>
        <row r="269">
          <cell r="A269" t="str">
            <v>Miscela</v>
          </cell>
          <cell r="B269" t="str">
            <v>Miscelaneos</v>
          </cell>
          <cell r="C269">
            <v>0</v>
          </cell>
          <cell r="D269">
            <v>0</v>
          </cell>
          <cell r="E269">
            <v>0</v>
          </cell>
          <cell r="F269">
            <v>0</v>
          </cell>
          <cell r="G269">
            <v>0</v>
          </cell>
          <cell r="H269">
            <v>0</v>
          </cell>
        </row>
        <row r="270">
          <cell r="A270" t="str">
            <v>Electro</v>
          </cell>
          <cell r="B270" t="str">
            <v>Electrodo E70XX Universal 1/8''</v>
          </cell>
          <cell r="C270">
            <v>100</v>
          </cell>
          <cell r="D270">
            <v>1.8132232974332177E-3</v>
          </cell>
          <cell r="E270" t="str">
            <v>Lbs</v>
          </cell>
          <cell r="F270">
            <v>55.34</v>
          </cell>
          <cell r="G270">
            <v>5544.03</v>
          </cell>
          <cell r="H270">
            <v>0</v>
          </cell>
        </row>
        <row r="271">
          <cell r="A271" t="str">
            <v>Acetile</v>
          </cell>
          <cell r="B271" t="str">
            <v>Acetileno 390</v>
          </cell>
          <cell r="C271">
            <v>200</v>
          </cell>
          <cell r="D271">
            <v>2.9124228170907001E-4</v>
          </cell>
          <cell r="E271" t="str">
            <v>p3</v>
          </cell>
          <cell r="F271">
            <v>11.39</v>
          </cell>
          <cell r="G271">
            <v>2278.66</v>
          </cell>
          <cell r="H271">
            <v>0</v>
          </cell>
        </row>
        <row r="272">
          <cell r="A272" t="str">
            <v>Oxigeno</v>
          </cell>
          <cell r="B272" t="str">
            <v>Oxigeno Industrial 220</v>
          </cell>
          <cell r="C272">
            <v>150</v>
          </cell>
          <cell r="D272">
            <v>2.5130553102724074E-4</v>
          </cell>
          <cell r="E272" t="str">
            <v>p3</v>
          </cell>
          <cell r="F272">
            <v>3.17</v>
          </cell>
          <cell r="G272">
            <v>475.62</v>
          </cell>
          <cell r="H272">
            <v>0</v>
          </cell>
        </row>
        <row r="273">
          <cell r="A273" t="str">
            <v>Disco p</v>
          </cell>
          <cell r="B273" t="str">
            <v>Disco p/ esmerilar</v>
          </cell>
          <cell r="C273">
            <v>15</v>
          </cell>
          <cell r="D273">
            <v>2.6560766884754826E-3</v>
          </cell>
          <cell r="E273" t="str">
            <v>Ud</v>
          </cell>
          <cell r="F273">
            <v>340</v>
          </cell>
          <cell r="G273">
            <v>5113.55</v>
          </cell>
          <cell r="H273">
            <v>0</v>
          </cell>
        </row>
        <row r="274">
          <cell r="A274" t="str">
            <v>b)</v>
          </cell>
          <cell r="B274" t="str">
            <v>Fabricación:</v>
          </cell>
          <cell r="C274">
            <v>0</v>
          </cell>
          <cell r="D274">
            <v>0</v>
          </cell>
          <cell r="E274">
            <v>0</v>
          </cell>
          <cell r="F274">
            <v>0</v>
          </cell>
          <cell r="G274">
            <v>0</v>
          </cell>
          <cell r="H274">
            <v>0</v>
          </cell>
        </row>
        <row r="275">
          <cell r="A275">
            <v>0</v>
          </cell>
          <cell r="B275" t="str">
            <v xml:space="preserve">SandBlasting </v>
          </cell>
          <cell r="C275">
            <v>124.75243055555556</v>
          </cell>
          <cell r="D275">
            <v>2.7020278965390171E-4</v>
          </cell>
          <cell r="E275" t="str">
            <v>m2</v>
          </cell>
          <cell r="F275">
            <v>200</v>
          </cell>
          <cell r="G275">
            <v>24957.23</v>
          </cell>
          <cell r="H275">
            <v>0</v>
          </cell>
        </row>
        <row r="276">
          <cell r="A276">
            <v>0</v>
          </cell>
          <cell r="B276" t="str">
            <v>Fabricación Estructura Metalica - Placa</v>
          </cell>
          <cell r="C276">
            <v>1.7670180555555555</v>
          </cell>
          <cell r="D276">
            <v>2.2029350310709381E-4</v>
          </cell>
          <cell r="E276" t="str">
            <v>Ton</v>
          </cell>
          <cell r="F276">
            <v>33069.339999999997</v>
          </cell>
          <cell r="G276">
            <v>58446.99</v>
          </cell>
          <cell r="H276">
            <v>0</v>
          </cell>
        </row>
        <row r="277">
          <cell r="A277" t="str">
            <v>c)</v>
          </cell>
          <cell r="B277" t="str">
            <v>Operación Instalación:</v>
          </cell>
          <cell r="C277">
            <v>0</v>
          </cell>
          <cell r="D277">
            <v>0</v>
          </cell>
          <cell r="E277">
            <v>0</v>
          </cell>
          <cell r="F277">
            <v>0</v>
          </cell>
          <cell r="G277">
            <v>0</v>
          </cell>
          <cell r="H277">
            <v>0</v>
          </cell>
        </row>
        <row r="278">
          <cell r="A278">
            <v>0</v>
          </cell>
          <cell r="B278" t="str">
            <v>Soldadura de Campo:</v>
          </cell>
          <cell r="C278">
            <v>0</v>
          </cell>
          <cell r="D278">
            <v>0</v>
          </cell>
          <cell r="E278">
            <v>0</v>
          </cell>
          <cell r="F278">
            <v>0</v>
          </cell>
          <cell r="G278">
            <v>0</v>
          </cell>
          <cell r="H278">
            <v>0</v>
          </cell>
        </row>
        <row r="279">
          <cell r="A279">
            <v>0</v>
          </cell>
          <cell r="B279" t="str">
            <v>MO-1001-11 [SEM] Soldadores - Estructura Metalica</v>
          </cell>
          <cell r="C279">
            <v>15</v>
          </cell>
          <cell r="D279">
            <v>0</v>
          </cell>
          <cell r="E279" t="str">
            <v>Día</v>
          </cell>
          <cell r="F279">
            <v>1186.8</v>
          </cell>
          <cell r="G279">
            <v>17802</v>
          </cell>
          <cell r="H279">
            <v>0</v>
          </cell>
        </row>
        <row r="280">
          <cell r="A280">
            <v>0</v>
          </cell>
          <cell r="B280" t="str">
            <v>Pintura:</v>
          </cell>
          <cell r="C280">
            <v>0</v>
          </cell>
          <cell r="D280">
            <v>0</v>
          </cell>
          <cell r="E280">
            <v>0</v>
          </cell>
          <cell r="F280">
            <v>0</v>
          </cell>
          <cell r="G280">
            <v>0</v>
          </cell>
          <cell r="H280">
            <v>0</v>
          </cell>
        </row>
        <row r="281">
          <cell r="A281">
            <v>0</v>
          </cell>
          <cell r="B281" t="str">
            <v>MO-1001-12 [PEM] Pintor Estructura Metalica</v>
          </cell>
          <cell r="C281">
            <v>15</v>
          </cell>
          <cell r="D281">
            <v>0</v>
          </cell>
          <cell r="E281" t="str">
            <v>Día</v>
          </cell>
          <cell r="F281">
            <v>948.75</v>
          </cell>
          <cell r="G281">
            <v>14231.25</v>
          </cell>
          <cell r="H281">
            <v>0</v>
          </cell>
        </row>
        <row r="282">
          <cell r="A282" t="str">
            <v>d)</v>
          </cell>
          <cell r="B282" t="str">
            <v>Herramientas, Servicios:</v>
          </cell>
          <cell r="C282">
            <v>0</v>
          </cell>
          <cell r="D282">
            <v>0</v>
          </cell>
          <cell r="E282">
            <v>0</v>
          </cell>
          <cell r="F282">
            <v>0</v>
          </cell>
          <cell r="G282">
            <v>0</v>
          </cell>
          <cell r="H282">
            <v>0</v>
          </cell>
        </row>
        <row r="283">
          <cell r="A283">
            <v>0</v>
          </cell>
          <cell r="B283" t="str">
            <v>Compresor p/ Pintura</v>
          </cell>
          <cell r="C283">
            <v>7.5</v>
          </cell>
          <cell r="D283">
            <v>0</v>
          </cell>
          <cell r="E283" t="str">
            <v>Día</v>
          </cell>
          <cell r="F283">
            <v>600</v>
          </cell>
          <cell r="G283">
            <v>4500</v>
          </cell>
          <cell r="H283">
            <v>0</v>
          </cell>
        </row>
        <row r="284">
          <cell r="A284">
            <v>13</v>
          </cell>
          <cell r="B284" t="str">
            <v>Placas, conectores de cortante y Conexones de Viga</v>
          </cell>
          <cell r="C284">
            <v>1</v>
          </cell>
          <cell r="D284">
            <v>0</v>
          </cell>
          <cell r="E284" t="str">
            <v>P. A.</v>
          </cell>
          <cell r="F284" t="str">
            <v>Lbs</v>
          </cell>
          <cell r="G284">
            <v>116.71406206155537</v>
          </cell>
          <cell r="H284">
            <v>412471.71</v>
          </cell>
        </row>
        <row r="285">
          <cell r="F285">
            <v>0</v>
          </cell>
        </row>
        <row r="286">
          <cell r="A286" t="str">
            <v>0.014</v>
          </cell>
          <cell r="B286" t="str">
            <v>Análisis de Costo Unitario de 001 Ud de Escalera Metalica 1 :</v>
          </cell>
          <cell r="C286">
            <v>0</v>
          </cell>
          <cell r="D286">
            <v>0</v>
          </cell>
          <cell r="E286">
            <v>0</v>
          </cell>
          <cell r="F286">
            <v>0</v>
          </cell>
          <cell r="G286">
            <v>0</v>
          </cell>
          <cell r="H286">
            <v>0</v>
          </cell>
        </row>
        <row r="287">
          <cell r="A287" t="str">
            <v>a)</v>
          </cell>
          <cell r="B287" t="str">
            <v>Materiales:</v>
          </cell>
          <cell r="C287">
            <v>0</v>
          </cell>
          <cell r="D287">
            <v>0</v>
          </cell>
          <cell r="E287">
            <v>0</v>
          </cell>
          <cell r="F287">
            <v>0</v>
          </cell>
          <cell r="G287">
            <v>0</v>
          </cell>
          <cell r="H287">
            <v>0</v>
          </cell>
        </row>
        <row r="288">
          <cell r="A288">
            <v>0</v>
          </cell>
          <cell r="B288" t="str">
            <v>Largueros</v>
          </cell>
          <cell r="C288">
            <v>0</v>
          </cell>
          <cell r="D288">
            <v>0</v>
          </cell>
          <cell r="E288">
            <v>0</v>
          </cell>
          <cell r="F288">
            <v>0</v>
          </cell>
          <cell r="G288">
            <v>0</v>
          </cell>
          <cell r="H288">
            <v>0</v>
          </cell>
        </row>
        <row r="289">
          <cell r="A289">
            <v>0</v>
          </cell>
          <cell r="B289" t="str">
            <v>Perfil W12x26 - [30 ft] ASTM A50</v>
          </cell>
          <cell r="C289">
            <v>1.2904636920384953</v>
          </cell>
          <cell r="D289">
            <v>6.4670658682634746E-2</v>
          </cell>
          <cell r="E289" t="str">
            <v>Ud</v>
          </cell>
          <cell r="F289">
            <v>18900</v>
          </cell>
          <cell r="G289">
            <v>25967.07</v>
          </cell>
          <cell r="H289">
            <v>0</v>
          </cell>
        </row>
        <row r="290">
          <cell r="A290">
            <v>0</v>
          </cell>
          <cell r="B290" t="str">
            <v>Columnas</v>
          </cell>
          <cell r="C290">
            <v>0</v>
          </cell>
          <cell r="D290">
            <v>0</v>
          </cell>
          <cell r="E290">
            <v>0</v>
          </cell>
          <cell r="F290">
            <v>0</v>
          </cell>
          <cell r="G290">
            <v>0</v>
          </cell>
          <cell r="H290">
            <v>0</v>
          </cell>
        </row>
        <row r="291">
          <cell r="A291">
            <v>0</v>
          </cell>
          <cell r="B291" t="str">
            <v>Perfil W10x33 - [30 ft] ASTM A50</v>
          </cell>
          <cell r="C291">
            <v>0.2668416447944007</v>
          </cell>
          <cell r="D291">
            <v>0.24918032786885236</v>
          </cell>
          <cell r="E291" t="str">
            <v>Ud</v>
          </cell>
          <cell r="F291">
            <v>21800</v>
          </cell>
          <cell r="G291">
            <v>7266.67</v>
          </cell>
          <cell r="H291">
            <v>0</v>
          </cell>
        </row>
        <row r="292">
          <cell r="A292">
            <v>0</v>
          </cell>
          <cell r="B292" t="str">
            <v>Huellas</v>
          </cell>
          <cell r="C292">
            <v>0</v>
          </cell>
          <cell r="D292">
            <v>0</v>
          </cell>
          <cell r="E292">
            <v>0</v>
          </cell>
          <cell r="F292">
            <v>0</v>
          </cell>
          <cell r="G292">
            <v>0</v>
          </cell>
          <cell r="H292">
            <v>0</v>
          </cell>
        </row>
        <row r="293">
          <cell r="A293">
            <v>0</v>
          </cell>
          <cell r="B293" t="str">
            <v>Plancha Corrugada 4' x 8' x 1/4''</v>
          </cell>
          <cell r="C293">
            <v>2.0585978671957346</v>
          </cell>
          <cell r="D293">
            <v>4.3571891891891392E-3</v>
          </cell>
          <cell r="E293" t="str">
            <v>Ud</v>
          </cell>
          <cell r="F293">
            <v>8850</v>
          </cell>
          <cell r="G293">
            <v>18297.97</v>
          </cell>
          <cell r="H293">
            <v>0</v>
          </cell>
        </row>
        <row r="294">
          <cell r="A294">
            <v>0</v>
          </cell>
          <cell r="B294" t="str">
            <v>Angular L 2 ½'' x 2 ½'' x ¼'' - 20'</v>
          </cell>
          <cell r="C294">
            <v>3.3464566929133861</v>
          </cell>
          <cell r="D294">
            <v>1.5999999999999973E-2</v>
          </cell>
          <cell r="E294" t="str">
            <v>Ud</v>
          </cell>
          <cell r="F294">
            <v>1650</v>
          </cell>
          <cell r="G294">
            <v>5610</v>
          </cell>
          <cell r="H294">
            <v>0</v>
          </cell>
        </row>
        <row r="295">
          <cell r="A295">
            <v>0</v>
          </cell>
          <cell r="B295" t="str">
            <v>Placas</v>
          </cell>
          <cell r="C295">
            <v>0</v>
          </cell>
          <cell r="D295">
            <v>0</v>
          </cell>
          <cell r="E295">
            <v>0</v>
          </cell>
          <cell r="F295">
            <v>0</v>
          </cell>
          <cell r="G295">
            <v>0</v>
          </cell>
          <cell r="H295">
            <v>0</v>
          </cell>
        </row>
        <row r="296">
          <cell r="A296">
            <v>0</v>
          </cell>
          <cell r="B296" t="str">
            <v>Plancha 4' x 8 ' x 3/4'' ASTM A36</v>
          </cell>
          <cell r="C296">
            <v>0.3125</v>
          </cell>
          <cell r="D296">
            <v>9.8021274162187089E-2</v>
          </cell>
          <cell r="E296" t="str">
            <v>Ud</v>
          </cell>
          <cell r="F296">
            <v>23550</v>
          </cell>
          <cell r="G296">
            <v>8080.75</v>
          </cell>
          <cell r="H296">
            <v>0</v>
          </cell>
        </row>
        <row r="297">
          <cell r="A297">
            <v>0</v>
          </cell>
          <cell r="B297" t="str">
            <v>Plancha 4' x 8 ' x 3/8'' ASTM A36</v>
          </cell>
          <cell r="C297">
            <v>1.3834635416666666E-2</v>
          </cell>
          <cell r="D297">
            <v>9.7927090779127854E-2</v>
          </cell>
          <cell r="E297" t="str">
            <v>Ud</v>
          </cell>
          <cell r="F297">
            <v>11750</v>
          </cell>
          <cell r="G297">
            <v>178.48</v>
          </cell>
          <cell r="H297">
            <v>0</v>
          </cell>
        </row>
        <row r="298">
          <cell r="A298">
            <v>0</v>
          </cell>
          <cell r="B298" t="str">
            <v>Plancha 4' x 8 ' x 1/2'' ASTM A36</v>
          </cell>
          <cell r="C298">
            <v>5.6297743055555564E-2</v>
          </cell>
          <cell r="D298">
            <v>0.76202020511016433</v>
          </cell>
          <cell r="E298" t="str">
            <v>Ud</v>
          </cell>
          <cell r="F298">
            <v>18900</v>
          </cell>
          <cell r="G298">
            <v>1874.84</v>
          </cell>
          <cell r="H298">
            <v>0</v>
          </cell>
        </row>
        <row r="299">
          <cell r="A299">
            <v>0</v>
          </cell>
          <cell r="B299" t="str">
            <v>Tornilleria:</v>
          </cell>
          <cell r="C299">
            <v>0</v>
          </cell>
          <cell r="D299">
            <v>0</v>
          </cell>
          <cell r="E299">
            <v>0</v>
          </cell>
          <cell r="F299">
            <v>0</v>
          </cell>
          <cell r="G299">
            <v>0</v>
          </cell>
          <cell r="H299">
            <v>0</v>
          </cell>
        </row>
        <row r="300">
          <cell r="A300">
            <v>0</v>
          </cell>
          <cell r="B300" t="str">
            <v>Perno ø 5/8'' x 10'' F1554 A36</v>
          </cell>
          <cell r="C300">
            <v>16</v>
          </cell>
          <cell r="D300">
            <v>0</v>
          </cell>
          <cell r="E300" t="str">
            <v>Ud</v>
          </cell>
          <cell r="F300">
            <v>170</v>
          </cell>
          <cell r="G300">
            <v>2720</v>
          </cell>
          <cell r="H300">
            <v>0</v>
          </cell>
        </row>
        <row r="301">
          <cell r="A301">
            <v>0</v>
          </cell>
          <cell r="B301" t="str">
            <v>Perno ø 3/4'' x 1 3/4'' A325 N</v>
          </cell>
          <cell r="C301">
            <v>6</v>
          </cell>
          <cell r="D301">
            <v>0</v>
          </cell>
          <cell r="E301" t="str">
            <v>Ud</v>
          </cell>
          <cell r="F301">
            <v>31.07</v>
          </cell>
          <cell r="G301">
            <v>186.42</v>
          </cell>
          <cell r="H301">
            <v>0</v>
          </cell>
        </row>
        <row r="302">
          <cell r="A302">
            <v>0</v>
          </cell>
          <cell r="B302" t="str">
            <v>Baranda:</v>
          </cell>
          <cell r="C302">
            <v>0</v>
          </cell>
          <cell r="D302">
            <v>0</v>
          </cell>
          <cell r="E302">
            <v>0</v>
          </cell>
          <cell r="F302">
            <v>0</v>
          </cell>
          <cell r="G302">
            <v>0</v>
          </cell>
          <cell r="H302">
            <v>0</v>
          </cell>
        </row>
        <row r="303">
          <cell r="A303">
            <v>0</v>
          </cell>
          <cell r="B303" t="str">
            <v>Balaustres:</v>
          </cell>
          <cell r="C303">
            <v>0</v>
          </cell>
          <cell r="D303">
            <v>0</v>
          </cell>
          <cell r="E303">
            <v>0</v>
          </cell>
          <cell r="F303">
            <v>0</v>
          </cell>
          <cell r="G303">
            <v>0</v>
          </cell>
          <cell r="H303">
            <v>0</v>
          </cell>
        </row>
        <row r="304">
          <cell r="A304">
            <v>0</v>
          </cell>
          <cell r="B304" t="str">
            <v>Tubo Hierro ø 2'' x 20'</v>
          </cell>
          <cell r="C304">
            <v>1.4435695538057742</v>
          </cell>
          <cell r="D304">
            <v>1.1131588647254026E-2</v>
          </cell>
          <cell r="E304" t="str">
            <v>Ud</v>
          </cell>
          <cell r="F304">
            <v>1850</v>
          </cell>
          <cell r="G304">
            <v>2700.33</v>
          </cell>
          <cell r="H304">
            <v>0</v>
          </cell>
        </row>
        <row r="305">
          <cell r="A305">
            <v>0</v>
          </cell>
          <cell r="B305" t="str">
            <v>Barandales:</v>
          </cell>
          <cell r="C305">
            <v>0</v>
          </cell>
          <cell r="D305">
            <v>0</v>
          </cell>
          <cell r="E305">
            <v>0</v>
          </cell>
          <cell r="F305">
            <v>0</v>
          </cell>
          <cell r="G305">
            <v>0</v>
          </cell>
          <cell r="H305">
            <v>0</v>
          </cell>
        </row>
        <row r="306">
          <cell r="A306">
            <v>0</v>
          </cell>
          <cell r="B306" t="str">
            <v>Barra Lisa ø 1/4'' x 20'</v>
          </cell>
          <cell r="C306">
            <v>11.614173228346456</v>
          </cell>
          <cell r="D306">
            <v>2.8715003589376699E-3</v>
          </cell>
          <cell r="E306" t="str">
            <v>Ud</v>
          </cell>
          <cell r="F306">
            <v>97</v>
          </cell>
          <cell r="G306">
            <v>1129.81</v>
          </cell>
          <cell r="H306">
            <v>0</v>
          </cell>
        </row>
        <row r="307">
          <cell r="A307">
            <v>0</v>
          </cell>
          <cell r="B307" t="str">
            <v>Pasamanos</v>
          </cell>
          <cell r="C307">
            <v>0</v>
          </cell>
          <cell r="D307">
            <v>0</v>
          </cell>
          <cell r="E307">
            <v>0</v>
          </cell>
          <cell r="F307">
            <v>0</v>
          </cell>
          <cell r="G307">
            <v>0</v>
          </cell>
          <cell r="H307">
            <v>0</v>
          </cell>
        </row>
        <row r="308">
          <cell r="A308">
            <v>0</v>
          </cell>
          <cell r="B308" t="str">
            <v>Tubo Hierro ø 2'' x 20'</v>
          </cell>
          <cell r="C308">
            <v>1.9356955380577427</v>
          </cell>
          <cell r="D308">
            <v>1.1131588647254026E-2</v>
          </cell>
          <cell r="E308" t="str">
            <v>Ud</v>
          </cell>
          <cell r="F308">
            <v>1850</v>
          </cell>
          <cell r="G308">
            <v>3620.9</v>
          </cell>
          <cell r="H308">
            <v>0</v>
          </cell>
        </row>
        <row r="309">
          <cell r="A309">
            <v>0</v>
          </cell>
          <cell r="B309" t="str">
            <v>Pintura</v>
          </cell>
          <cell r="C309">
            <v>0</v>
          </cell>
          <cell r="D309">
            <v>0</v>
          </cell>
          <cell r="E309">
            <v>0</v>
          </cell>
          <cell r="F309">
            <v>0</v>
          </cell>
          <cell r="G309">
            <v>0</v>
          </cell>
          <cell r="H309">
            <v>0</v>
          </cell>
        </row>
        <row r="310">
          <cell r="A310">
            <v>0</v>
          </cell>
          <cell r="B310" t="str">
            <v>Pintura Multi-Purpose Epoxy Haze Gray</v>
          </cell>
          <cell r="C310">
            <v>7.519685039370079E-2</v>
          </cell>
          <cell r="D310">
            <v>3.1126905187964009E-2</v>
          </cell>
          <cell r="E310" t="str">
            <v>Cub.</v>
          </cell>
          <cell r="F310">
            <v>6991.53</v>
          </cell>
          <cell r="G310">
            <v>542.11</v>
          </cell>
          <cell r="H310">
            <v>0</v>
          </cell>
        </row>
        <row r="311">
          <cell r="A311">
            <v>0</v>
          </cell>
          <cell r="B311" t="str">
            <v>Pintura High Gloss Urethane Gris Perla</v>
          </cell>
          <cell r="C311">
            <v>0.75196850393700787</v>
          </cell>
          <cell r="D311">
            <v>1.2758369610331095E-3</v>
          </cell>
          <cell r="E311" t="str">
            <v>Gls</v>
          </cell>
          <cell r="F311">
            <v>2542.37</v>
          </cell>
          <cell r="G311">
            <v>1914.22</v>
          </cell>
          <cell r="H311">
            <v>0</v>
          </cell>
        </row>
        <row r="312">
          <cell r="A312">
            <v>0</v>
          </cell>
          <cell r="B312" t="str">
            <v>Grout</v>
          </cell>
          <cell r="C312">
            <v>0</v>
          </cell>
          <cell r="D312">
            <v>0</v>
          </cell>
          <cell r="E312">
            <v>0</v>
          </cell>
          <cell r="F312">
            <v>0</v>
          </cell>
          <cell r="G312">
            <v>0</v>
          </cell>
          <cell r="H312">
            <v>0</v>
          </cell>
        </row>
        <row r="313">
          <cell r="A313">
            <v>0</v>
          </cell>
          <cell r="B313" t="str">
            <v>Morteo Listo Grout 640 kg/cm²</v>
          </cell>
          <cell r="C313">
            <v>1</v>
          </cell>
          <cell r="D313">
            <v>4.5998160073597322E-3</v>
          </cell>
          <cell r="E313" t="str">
            <v>Fdas</v>
          </cell>
          <cell r="F313">
            <v>885</v>
          </cell>
          <cell r="G313">
            <v>889.07</v>
          </cell>
          <cell r="H313">
            <v>0</v>
          </cell>
        </row>
        <row r="314">
          <cell r="A314">
            <v>0</v>
          </cell>
          <cell r="B314" t="str">
            <v>Miscelaneos</v>
          </cell>
          <cell r="C314">
            <v>0</v>
          </cell>
          <cell r="D314">
            <v>0</v>
          </cell>
          <cell r="E314">
            <v>0</v>
          </cell>
          <cell r="F314">
            <v>0</v>
          </cell>
          <cell r="G314">
            <v>0</v>
          </cell>
          <cell r="H314">
            <v>0</v>
          </cell>
        </row>
        <row r="315">
          <cell r="A315">
            <v>0</v>
          </cell>
          <cell r="B315" t="str">
            <v>Electrodo E70XX Universal 1/8''</v>
          </cell>
          <cell r="C315">
            <v>0.24201091330380575</v>
          </cell>
          <cell r="D315">
            <v>1.8132232974332177E-3</v>
          </cell>
          <cell r="E315" t="str">
            <v>Lbs</v>
          </cell>
          <cell r="F315">
            <v>55.34</v>
          </cell>
          <cell r="G315">
            <v>13.42</v>
          </cell>
          <cell r="H315">
            <v>0</v>
          </cell>
        </row>
        <row r="316">
          <cell r="A316">
            <v>0</v>
          </cell>
          <cell r="B316" t="str">
            <v>Acetileno 390</v>
          </cell>
          <cell r="C316">
            <v>0.24201091330380575</v>
          </cell>
          <cell r="D316">
            <v>2.9124228170907001E-4</v>
          </cell>
          <cell r="E316" t="str">
            <v>p3</v>
          </cell>
          <cell r="F316">
            <v>11.39</v>
          </cell>
          <cell r="G316">
            <v>2.76</v>
          </cell>
          <cell r="H316">
            <v>0</v>
          </cell>
        </row>
        <row r="317">
          <cell r="A317">
            <v>0</v>
          </cell>
          <cell r="B317" t="str">
            <v>Oxigeno Industrial 220</v>
          </cell>
          <cell r="C317">
            <v>0.19360873064304462</v>
          </cell>
          <cell r="D317">
            <v>2.5130553102724074E-4</v>
          </cell>
          <cell r="E317" t="str">
            <v>p3</v>
          </cell>
          <cell r="F317">
            <v>3.17</v>
          </cell>
          <cell r="G317">
            <v>0.61</v>
          </cell>
          <cell r="H317">
            <v>0</v>
          </cell>
        </row>
        <row r="318">
          <cell r="A318">
            <v>0</v>
          </cell>
          <cell r="B318" t="str">
            <v>Disco p/ esmerilar</v>
          </cell>
          <cell r="C318">
            <v>0.26621200463418637</v>
          </cell>
          <cell r="D318">
            <v>2.6560766884754826E-3</v>
          </cell>
          <cell r="E318" t="str">
            <v>Ud</v>
          </cell>
          <cell r="F318">
            <v>340</v>
          </cell>
          <cell r="G318">
            <v>90.75</v>
          </cell>
          <cell r="H318">
            <v>0</v>
          </cell>
        </row>
        <row r="319">
          <cell r="A319" t="str">
            <v>b)</v>
          </cell>
          <cell r="B319" t="str">
            <v>Fabricación:</v>
          </cell>
          <cell r="C319">
            <v>0</v>
          </cell>
          <cell r="D319">
            <v>0</v>
          </cell>
          <cell r="E319">
            <v>0</v>
          </cell>
          <cell r="F319">
            <v>0</v>
          </cell>
          <cell r="G319">
            <v>0</v>
          </cell>
          <cell r="H319">
            <v>0</v>
          </cell>
        </row>
        <row r="320">
          <cell r="A320">
            <v>0</v>
          </cell>
          <cell r="B320" t="str">
            <v xml:space="preserve">SandBlasting </v>
          </cell>
          <cell r="C320">
            <v>1.1279527559055118</v>
          </cell>
          <cell r="D320">
            <v>2.7020278965390171E-4</v>
          </cell>
          <cell r="E320" t="str">
            <v>m2</v>
          </cell>
          <cell r="F320">
            <v>200</v>
          </cell>
          <cell r="G320">
            <v>225.65</v>
          </cell>
          <cell r="H320">
            <v>0</v>
          </cell>
        </row>
        <row r="321">
          <cell r="A321">
            <v>0</v>
          </cell>
          <cell r="B321" t="str">
            <v>Fabricación Estructura Metalica - Viga</v>
          </cell>
          <cell r="C321">
            <v>0.50328083989501315</v>
          </cell>
          <cell r="D321">
            <v>6.9186355473309881E-3</v>
          </cell>
          <cell r="E321" t="str">
            <v>Ton</v>
          </cell>
          <cell r="F321">
            <v>39683</v>
          </cell>
          <cell r="G321">
            <v>20109.87</v>
          </cell>
          <cell r="H321">
            <v>0</v>
          </cell>
        </row>
        <row r="322">
          <cell r="A322">
            <v>0</v>
          </cell>
          <cell r="B322" t="str">
            <v>Fabricación Estructura Metalica - Columna</v>
          </cell>
          <cell r="C322">
            <v>0.13208661417322837</v>
          </cell>
          <cell r="D322">
            <v>2.6939040234834798E-2</v>
          </cell>
          <cell r="E322" t="str">
            <v>Ton</v>
          </cell>
          <cell r="F322">
            <v>44092.45</v>
          </cell>
          <cell r="G322">
            <v>5980.92</v>
          </cell>
          <cell r="H322">
            <v>0</v>
          </cell>
        </row>
        <row r="323">
          <cell r="A323">
            <v>0</v>
          </cell>
          <cell r="B323" t="str">
            <v>Fabricación Estructura Metalica - Placa</v>
          </cell>
          <cell r="C323">
            <v>0.17133559027777778</v>
          </cell>
          <cell r="D323">
            <v>2.2029350310709381E-4</v>
          </cell>
          <cell r="E323" t="str">
            <v>Ton</v>
          </cell>
          <cell r="F323">
            <v>33069.339999999997</v>
          </cell>
          <cell r="G323">
            <v>5667.2</v>
          </cell>
          <cell r="H323">
            <v>0</v>
          </cell>
        </row>
        <row r="324">
          <cell r="A324" t="str">
            <v>c)</v>
          </cell>
          <cell r="B324" t="str">
            <v>Operación Instalación:</v>
          </cell>
          <cell r="C324">
            <v>0</v>
          </cell>
          <cell r="D324">
            <v>0</v>
          </cell>
          <cell r="E324">
            <v>0</v>
          </cell>
          <cell r="F324">
            <v>0</v>
          </cell>
          <cell r="G324">
            <v>0</v>
          </cell>
          <cell r="H324">
            <v>0</v>
          </cell>
        </row>
        <row r="325">
          <cell r="A325">
            <v>0</v>
          </cell>
          <cell r="B325" t="str">
            <v>Izaje:</v>
          </cell>
          <cell r="C325">
            <v>0</v>
          </cell>
          <cell r="D325">
            <v>0</v>
          </cell>
          <cell r="E325">
            <v>0</v>
          </cell>
          <cell r="F325">
            <v>0</v>
          </cell>
          <cell r="G325">
            <v>0</v>
          </cell>
          <cell r="H325">
            <v>0</v>
          </cell>
        </row>
        <row r="326">
          <cell r="A326">
            <v>0</v>
          </cell>
          <cell r="B326" t="str">
            <v>MO-1001-9 [MAM] Maestro de Carpinteria Metalica</v>
          </cell>
          <cell r="C326">
            <v>1</v>
          </cell>
          <cell r="D326">
            <v>0</v>
          </cell>
          <cell r="E326" t="str">
            <v>Día</v>
          </cell>
          <cell r="F326">
            <v>2040.1</v>
          </cell>
          <cell r="G326">
            <v>2040.1</v>
          </cell>
          <cell r="H326">
            <v>0</v>
          </cell>
        </row>
        <row r="327">
          <cell r="A327">
            <v>0</v>
          </cell>
          <cell r="B327" t="str">
            <v>Tornilleria:</v>
          </cell>
          <cell r="C327">
            <v>0</v>
          </cell>
          <cell r="D327">
            <v>0</v>
          </cell>
          <cell r="E327">
            <v>0</v>
          </cell>
          <cell r="F327">
            <v>0</v>
          </cell>
          <cell r="G327">
            <v>0</v>
          </cell>
          <cell r="H327">
            <v>0</v>
          </cell>
        </row>
        <row r="328">
          <cell r="A328">
            <v>0</v>
          </cell>
          <cell r="B328" t="str">
            <v>MO-1001-13 [AEM] Armadores Estructuras Metalica</v>
          </cell>
          <cell r="C328">
            <v>2</v>
          </cell>
          <cell r="D328">
            <v>0</v>
          </cell>
          <cell r="E328" t="str">
            <v>Día</v>
          </cell>
          <cell r="F328">
            <v>1186.8</v>
          </cell>
          <cell r="G328">
            <v>2373.6</v>
          </cell>
          <cell r="H328">
            <v>0</v>
          </cell>
        </row>
        <row r="329">
          <cell r="A329">
            <v>0</v>
          </cell>
          <cell r="B329" t="str">
            <v>MO-1001-14 [AyEM] Ayudante Estructuras Metalica</v>
          </cell>
          <cell r="C329">
            <v>2</v>
          </cell>
          <cell r="D329">
            <v>0</v>
          </cell>
          <cell r="E329" t="str">
            <v>Día</v>
          </cell>
          <cell r="F329">
            <v>831.45</v>
          </cell>
          <cell r="G329">
            <v>1662.9</v>
          </cell>
          <cell r="H329">
            <v>0</v>
          </cell>
        </row>
        <row r="330">
          <cell r="A330">
            <v>0</v>
          </cell>
          <cell r="B330" t="str">
            <v>Soldadura de Campo:</v>
          </cell>
          <cell r="C330">
            <v>0</v>
          </cell>
          <cell r="D330">
            <v>0</v>
          </cell>
          <cell r="E330">
            <v>0</v>
          </cell>
          <cell r="F330">
            <v>0</v>
          </cell>
          <cell r="G330">
            <v>0</v>
          </cell>
          <cell r="H330">
            <v>0</v>
          </cell>
        </row>
        <row r="331">
          <cell r="A331">
            <v>0</v>
          </cell>
          <cell r="B331" t="str">
            <v>MO-1001-11 [SEM] Soldadores - Estructura Metalica</v>
          </cell>
          <cell r="C331">
            <v>1</v>
          </cell>
          <cell r="D331">
            <v>0</v>
          </cell>
          <cell r="E331" t="str">
            <v>Día</v>
          </cell>
          <cell r="F331">
            <v>1186.8</v>
          </cell>
          <cell r="G331">
            <v>1186.8</v>
          </cell>
          <cell r="H331">
            <v>0</v>
          </cell>
        </row>
        <row r="332">
          <cell r="A332">
            <v>0</v>
          </cell>
          <cell r="B332" t="str">
            <v>Pintura:</v>
          </cell>
          <cell r="C332">
            <v>0</v>
          </cell>
          <cell r="D332">
            <v>0</v>
          </cell>
          <cell r="E332">
            <v>0</v>
          </cell>
          <cell r="F332">
            <v>0</v>
          </cell>
          <cell r="G332">
            <v>0</v>
          </cell>
          <cell r="H332">
            <v>0</v>
          </cell>
        </row>
        <row r="333">
          <cell r="A333">
            <v>0</v>
          </cell>
          <cell r="B333" t="str">
            <v>MO-1001-12 [PEM] Pintor Estructura Metalica</v>
          </cell>
          <cell r="C333">
            <v>2</v>
          </cell>
          <cell r="D333">
            <v>0</v>
          </cell>
          <cell r="E333" t="str">
            <v>Día</v>
          </cell>
          <cell r="F333">
            <v>948.75</v>
          </cell>
          <cell r="G333">
            <v>1897.5</v>
          </cell>
          <cell r="H333">
            <v>0</v>
          </cell>
        </row>
        <row r="334">
          <cell r="A334" t="str">
            <v>d)</v>
          </cell>
          <cell r="B334" t="str">
            <v>Herramientas, Servicios:</v>
          </cell>
          <cell r="C334">
            <v>0</v>
          </cell>
          <cell r="D334">
            <v>0</v>
          </cell>
          <cell r="E334">
            <v>0</v>
          </cell>
          <cell r="F334">
            <v>0</v>
          </cell>
          <cell r="G334">
            <v>0</v>
          </cell>
          <cell r="H334">
            <v>0</v>
          </cell>
        </row>
        <row r="335">
          <cell r="A335">
            <v>0</v>
          </cell>
          <cell r="B335" t="str">
            <v>Pistola Neumatica p/ Tornilleria</v>
          </cell>
          <cell r="C335">
            <v>1</v>
          </cell>
          <cell r="D335">
            <v>0</v>
          </cell>
          <cell r="E335" t="str">
            <v>Día</v>
          </cell>
          <cell r="F335">
            <v>700</v>
          </cell>
          <cell r="G335">
            <v>700</v>
          </cell>
          <cell r="H335">
            <v>0</v>
          </cell>
        </row>
        <row r="336">
          <cell r="A336">
            <v>0</v>
          </cell>
          <cell r="B336" t="str">
            <v>Compresor p/ Pintura</v>
          </cell>
          <cell r="C336">
            <v>1</v>
          </cell>
          <cell r="D336">
            <v>0</v>
          </cell>
          <cell r="E336" t="str">
            <v>Día</v>
          </cell>
          <cell r="F336">
            <v>600</v>
          </cell>
          <cell r="G336">
            <v>600</v>
          </cell>
          <cell r="H336">
            <v>0</v>
          </cell>
        </row>
        <row r="337">
          <cell r="A337">
            <v>14</v>
          </cell>
          <cell r="B337" t="str">
            <v>Escalera Metalica 1</v>
          </cell>
          <cell r="C337">
            <v>1</v>
          </cell>
          <cell r="D337">
            <v>0</v>
          </cell>
          <cell r="E337" t="str">
            <v>Ud</v>
          </cell>
          <cell r="F337" t="str">
            <v>Lbs</v>
          </cell>
          <cell r="G337">
            <v>31.925761673973057</v>
          </cell>
          <cell r="H337">
            <v>123530.72</v>
          </cell>
        </row>
        <row r="338">
          <cell r="F338">
            <v>0</v>
          </cell>
        </row>
        <row r="339">
          <cell r="A339" t="str">
            <v>0.015</v>
          </cell>
          <cell r="B339" t="str">
            <v>Análisis de Costo Unitario de 001 Ud de Escalera Metalica 2 :</v>
          </cell>
          <cell r="C339">
            <v>0</v>
          </cell>
          <cell r="D339">
            <v>0</v>
          </cell>
          <cell r="E339">
            <v>0</v>
          </cell>
          <cell r="F339">
            <v>0</v>
          </cell>
          <cell r="G339">
            <v>0</v>
          </cell>
          <cell r="H339">
            <v>0</v>
          </cell>
        </row>
        <row r="340">
          <cell r="A340" t="str">
            <v>a)</v>
          </cell>
          <cell r="B340" t="str">
            <v>Materiales:</v>
          </cell>
          <cell r="C340">
            <v>0</v>
          </cell>
          <cell r="D340">
            <v>0</v>
          </cell>
          <cell r="E340">
            <v>0</v>
          </cell>
          <cell r="F340">
            <v>0</v>
          </cell>
          <cell r="G340">
            <v>0</v>
          </cell>
          <cell r="H340">
            <v>0</v>
          </cell>
        </row>
        <row r="341">
          <cell r="A341">
            <v>0</v>
          </cell>
          <cell r="B341" t="str">
            <v>Largueros</v>
          </cell>
          <cell r="C341">
            <v>0</v>
          </cell>
          <cell r="D341">
            <v>0</v>
          </cell>
          <cell r="E341">
            <v>0</v>
          </cell>
          <cell r="F341">
            <v>0</v>
          </cell>
          <cell r="G341">
            <v>0</v>
          </cell>
          <cell r="H341">
            <v>0</v>
          </cell>
        </row>
        <row r="342">
          <cell r="A342">
            <v>0</v>
          </cell>
          <cell r="B342" t="str">
            <v>Perfil W12x26 - [30 ft] ASTM A50</v>
          </cell>
          <cell r="C342">
            <v>1.9969378827646542</v>
          </cell>
          <cell r="D342">
            <v>6.4670658682634746E-2</v>
          </cell>
          <cell r="E342" t="str">
            <v>Ud</v>
          </cell>
          <cell r="F342">
            <v>18900</v>
          </cell>
          <cell r="G342">
            <v>40182.93</v>
          </cell>
          <cell r="H342">
            <v>0</v>
          </cell>
        </row>
        <row r="343">
          <cell r="A343">
            <v>0</v>
          </cell>
          <cell r="B343" t="str">
            <v>Viga</v>
          </cell>
          <cell r="C343">
            <v>0</v>
          </cell>
          <cell r="D343">
            <v>0</v>
          </cell>
          <cell r="E343">
            <v>0</v>
          </cell>
          <cell r="F343">
            <v>0</v>
          </cell>
          <cell r="G343">
            <v>0</v>
          </cell>
          <cell r="H343">
            <v>0</v>
          </cell>
        </row>
        <row r="344">
          <cell r="A344">
            <v>0</v>
          </cell>
          <cell r="B344" t="str">
            <v>Perfil W10x26 - [30 ft] ASTM A50</v>
          </cell>
          <cell r="C344">
            <v>0.2668416447944007</v>
          </cell>
          <cell r="D344">
            <v>0.8737704918032787</v>
          </cell>
          <cell r="E344" t="str">
            <v>Ud</v>
          </cell>
          <cell r="F344">
            <v>18800</v>
          </cell>
          <cell r="G344">
            <v>9400</v>
          </cell>
          <cell r="H344">
            <v>0</v>
          </cell>
        </row>
        <row r="345">
          <cell r="A345">
            <v>0</v>
          </cell>
          <cell r="B345" t="str">
            <v>Columnas</v>
          </cell>
          <cell r="C345">
            <v>0</v>
          </cell>
          <cell r="D345">
            <v>0</v>
          </cell>
          <cell r="E345">
            <v>0</v>
          </cell>
          <cell r="F345">
            <v>0</v>
          </cell>
          <cell r="G345">
            <v>0</v>
          </cell>
          <cell r="H345">
            <v>0</v>
          </cell>
        </row>
        <row r="346">
          <cell r="A346">
            <v>0</v>
          </cell>
          <cell r="B346" t="str">
            <v>Perfil W10x33 - [30 ft] ASTM A50</v>
          </cell>
          <cell r="C346">
            <v>0.5336832895888014</v>
          </cell>
          <cell r="D346">
            <v>0.24918032786885236</v>
          </cell>
          <cell r="E346" t="str">
            <v>Ud</v>
          </cell>
          <cell r="F346">
            <v>21800</v>
          </cell>
          <cell r="G346">
            <v>14533.33</v>
          </cell>
          <cell r="H346">
            <v>0</v>
          </cell>
        </row>
        <row r="347">
          <cell r="A347">
            <v>0</v>
          </cell>
          <cell r="B347" t="str">
            <v>Huellas</v>
          </cell>
          <cell r="C347">
            <v>0</v>
          </cell>
          <cell r="D347">
            <v>0</v>
          </cell>
          <cell r="E347">
            <v>0</v>
          </cell>
          <cell r="F347">
            <v>0</v>
          </cell>
          <cell r="G347">
            <v>0</v>
          </cell>
          <cell r="H347">
            <v>0</v>
          </cell>
        </row>
        <row r="348">
          <cell r="A348">
            <v>0</v>
          </cell>
          <cell r="B348" t="str">
            <v>Plancha Corrugada 4' x 8' x 1/4''</v>
          </cell>
          <cell r="C348">
            <v>2.9197107005325122</v>
          </cell>
          <cell r="D348">
            <v>4.3571891891891392E-3</v>
          </cell>
          <cell r="E348" t="str">
            <v>Ud</v>
          </cell>
          <cell r="F348">
            <v>8850</v>
          </cell>
          <cell r="G348">
            <v>25952.03</v>
          </cell>
          <cell r="H348">
            <v>0</v>
          </cell>
        </row>
        <row r="349">
          <cell r="A349">
            <v>0</v>
          </cell>
          <cell r="B349" t="str">
            <v>Angular L 2 ½'' x 2 ½'' x ¼'' - 20'</v>
          </cell>
          <cell r="C349">
            <v>3.5433070866141732</v>
          </cell>
          <cell r="D349">
            <v>1.5999999999999973E-2</v>
          </cell>
          <cell r="E349" t="str">
            <v>Ud</v>
          </cell>
          <cell r="F349">
            <v>1650</v>
          </cell>
          <cell r="G349">
            <v>5940</v>
          </cell>
          <cell r="H349">
            <v>0</v>
          </cell>
        </row>
        <row r="350">
          <cell r="A350">
            <v>0</v>
          </cell>
          <cell r="B350" t="str">
            <v>Placas</v>
          </cell>
          <cell r="C350">
            <v>0</v>
          </cell>
          <cell r="D350">
            <v>0</v>
          </cell>
          <cell r="E350">
            <v>0</v>
          </cell>
          <cell r="F350">
            <v>0</v>
          </cell>
          <cell r="G350">
            <v>0</v>
          </cell>
          <cell r="H350">
            <v>0</v>
          </cell>
        </row>
        <row r="351">
          <cell r="A351">
            <v>0</v>
          </cell>
          <cell r="B351" t="str">
            <v>Plancha 4' x 8 ' x 3/4'' ASTM A36</v>
          </cell>
          <cell r="C351">
            <v>0.3125</v>
          </cell>
          <cell r="D351">
            <v>9.8021274162187089E-2</v>
          </cell>
          <cell r="E351" t="str">
            <v>Ud</v>
          </cell>
          <cell r="F351">
            <v>23550</v>
          </cell>
          <cell r="G351">
            <v>8080.75</v>
          </cell>
          <cell r="H351">
            <v>0</v>
          </cell>
        </row>
        <row r="352">
          <cell r="A352">
            <v>0</v>
          </cell>
          <cell r="B352" t="str">
            <v>Plancha 4' x 8 ' x 3/8'' ASTM A36</v>
          </cell>
          <cell r="C352">
            <v>1.3834635416666666E-2</v>
          </cell>
          <cell r="D352">
            <v>9.7927090779127854E-2</v>
          </cell>
          <cell r="E352" t="str">
            <v>Ud</v>
          </cell>
          <cell r="F352">
            <v>11750</v>
          </cell>
          <cell r="G352">
            <v>178.48</v>
          </cell>
          <cell r="H352">
            <v>0</v>
          </cell>
        </row>
        <row r="353">
          <cell r="A353">
            <v>0</v>
          </cell>
          <cell r="B353" t="str">
            <v>Plancha 4' x 8 ' x 1/2'' ASTM A36</v>
          </cell>
          <cell r="C353">
            <v>5.6297743055555564E-2</v>
          </cell>
          <cell r="D353">
            <v>0.76202020511016433</v>
          </cell>
          <cell r="E353" t="str">
            <v>Ud</v>
          </cell>
          <cell r="F353">
            <v>18900</v>
          </cell>
          <cell r="G353">
            <v>1874.84</v>
          </cell>
          <cell r="H353">
            <v>0</v>
          </cell>
        </row>
        <row r="354">
          <cell r="A354">
            <v>0</v>
          </cell>
          <cell r="B354" t="str">
            <v>Tornilleria:</v>
          </cell>
          <cell r="C354">
            <v>0</v>
          </cell>
          <cell r="D354">
            <v>0</v>
          </cell>
          <cell r="E354">
            <v>0</v>
          </cell>
          <cell r="F354">
            <v>0</v>
          </cell>
          <cell r="G354">
            <v>0</v>
          </cell>
          <cell r="H354">
            <v>0</v>
          </cell>
        </row>
        <row r="355">
          <cell r="A355">
            <v>0</v>
          </cell>
          <cell r="B355" t="str">
            <v>Perno ø 5/8'' x 10'' F1554 A36</v>
          </cell>
          <cell r="C355">
            <v>16</v>
          </cell>
          <cell r="D355">
            <v>0</v>
          </cell>
          <cell r="E355" t="str">
            <v>Ud</v>
          </cell>
          <cell r="F355">
            <v>170</v>
          </cell>
          <cell r="G355">
            <v>2720</v>
          </cell>
          <cell r="H355">
            <v>0</v>
          </cell>
        </row>
        <row r="356">
          <cell r="A356">
            <v>0</v>
          </cell>
          <cell r="B356" t="str">
            <v>Perno ø 3/4'' x 1 3/4'' A325 N</v>
          </cell>
          <cell r="C356">
            <v>36</v>
          </cell>
          <cell r="D356">
            <v>0</v>
          </cell>
          <cell r="E356" t="str">
            <v>Ud</v>
          </cell>
          <cell r="F356">
            <v>31.07</v>
          </cell>
          <cell r="G356">
            <v>1118.52</v>
          </cell>
          <cell r="H356">
            <v>0</v>
          </cell>
        </row>
        <row r="357">
          <cell r="A357">
            <v>0</v>
          </cell>
          <cell r="B357" t="str">
            <v>Baranda:</v>
          </cell>
          <cell r="C357">
            <v>0</v>
          </cell>
          <cell r="D357">
            <v>0</v>
          </cell>
          <cell r="E357">
            <v>0</v>
          </cell>
          <cell r="F357">
            <v>0</v>
          </cell>
          <cell r="G357">
            <v>0</v>
          </cell>
          <cell r="H357">
            <v>0</v>
          </cell>
        </row>
        <row r="358">
          <cell r="A358">
            <v>0</v>
          </cell>
          <cell r="B358" t="str">
            <v>Balaustres:</v>
          </cell>
          <cell r="C358">
            <v>0</v>
          </cell>
          <cell r="D358">
            <v>0</v>
          </cell>
          <cell r="E358">
            <v>0</v>
          </cell>
          <cell r="F358">
            <v>0</v>
          </cell>
          <cell r="G358">
            <v>0</v>
          </cell>
          <cell r="H358">
            <v>0</v>
          </cell>
        </row>
        <row r="359">
          <cell r="A359">
            <v>0</v>
          </cell>
          <cell r="B359" t="str">
            <v>Tubo Hierro ø 2'' x 20'</v>
          </cell>
          <cell r="C359">
            <v>2.8871391076115485</v>
          </cell>
          <cell r="D359">
            <v>1.1131588647254026E-2</v>
          </cell>
          <cell r="E359" t="str">
            <v>Ud</v>
          </cell>
          <cell r="F359">
            <v>1850</v>
          </cell>
          <cell r="G359">
            <v>5400.66</v>
          </cell>
          <cell r="H359">
            <v>0</v>
          </cell>
        </row>
        <row r="360">
          <cell r="A360">
            <v>0</v>
          </cell>
          <cell r="B360" t="str">
            <v>Barandales:</v>
          </cell>
          <cell r="C360">
            <v>0</v>
          </cell>
          <cell r="D360">
            <v>0</v>
          </cell>
          <cell r="E360">
            <v>0</v>
          </cell>
          <cell r="F360">
            <v>0</v>
          </cell>
          <cell r="G360">
            <v>0</v>
          </cell>
          <cell r="H360">
            <v>0</v>
          </cell>
        </row>
        <row r="361">
          <cell r="A361">
            <v>0</v>
          </cell>
          <cell r="B361" t="str">
            <v>Barra Lisa ø 1/4'' x 20'</v>
          </cell>
          <cell r="C361">
            <v>15.807086614173226</v>
          </cell>
          <cell r="D361">
            <v>2.8715003589376699E-3</v>
          </cell>
          <cell r="E361" t="str">
            <v>Ud</v>
          </cell>
          <cell r="F361">
            <v>97</v>
          </cell>
          <cell r="G361">
            <v>1537.69</v>
          </cell>
          <cell r="H361">
            <v>0</v>
          </cell>
        </row>
        <row r="362">
          <cell r="A362">
            <v>0</v>
          </cell>
          <cell r="B362" t="str">
            <v>Pasamanos</v>
          </cell>
          <cell r="C362">
            <v>0</v>
          </cell>
          <cell r="D362">
            <v>0</v>
          </cell>
          <cell r="E362">
            <v>0</v>
          </cell>
          <cell r="F362">
            <v>0</v>
          </cell>
          <cell r="G362">
            <v>0</v>
          </cell>
          <cell r="H362">
            <v>0</v>
          </cell>
        </row>
        <row r="363">
          <cell r="A363">
            <v>0</v>
          </cell>
          <cell r="B363" t="str">
            <v>Tubo Hierro ø 2'' x 20'</v>
          </cell>
          <cell r="C363">
            <v>2.6345144356955381</v>
          </cell>
          <cell r="D363">
            <v>1.1131588647254026E-2</v>
          </cell>
          <cell r="E363" t="str">
            <v>Ud</v>
          </cell>
          <cell r="F363">
            <v>1850</v>
          </cell>
          <cell r="G363">
            <v>4928.1099999999997</v>
          </cell>
          <cell r="H363">
            <v>0</v>
          </cell>
        </row>
        <row r="364">
          <cell r="A364">
            <v>0</v>
          </cell>
          <cell r="B364" t="str">
            <v>Pintura</v>
          </cell>
          <cell r="C364">
            <v>0</v>
          </cell>
          <cell r="D364">
            <v>0</v>
          </cell>
          <cell r="E364">
            <v>0</v>
          </cell>
          <cell r="F364">
            <v>0</v>
          </cell>
          <cell r="G364">
            <v>0</v>
          </cell>
          <cell r="H364">
            <v>0</v>
          </cell>
        </row>
        <row r="365">
          <cell r="A365">
            <v>0</v>
          </cell>
          <cell r="B365" t="str">
            <v>Pintura Multi-Purpose Epoxy Haze Gray</v>
          </cell>
          <cell r="C365">
            <v>1</v>
          </cell>
          <cell r="D365">
            <v>3.1126905187964009E-2</v>
          </cell>
          <cell r="E365" t="str">
            <v>Cub.</v>
          </cell>
          <cell r="F365">
            <v>6991.53</v>
          </cell>
          <cell r="G365">
            <v>7209.15</v>
          </cell>
          <cell r="H365">
            <v>0</v>
          </cell>
        </row>
        <row r="366">
          <cell r="A366">
            <v>0</v>
          </cell>
          <cell r="B366" t="str">
            <v>Pintura High Gloss Urethane Gris Perla</v>
          </cell>
          <cell r="C366">
            <v>5</v>
          </cell>
          <cell r="D366">
            <v>1.2758369610331095E-3</v>
          </cell>
          <cell r="E366" t="str">
            <v>Gls</v>
          </cell>
          <cell r="F366">
            <v>2542.37</v>
          </cell>
          <cell r="G366">
            <v>12728.07</v>
          </cell>
          <cell r="H366">
            <v>0</v>
          </cell>
        </row>
        <row r="367">
          <cell r="A367">
            <v>0</v>
          </cell>
          <cell r="B367" t="str">
            <v>Grout</v>
          </cell>
          <cell r="C367">
            <v>0</v>
          </cell>
          <cell r="D367">
            <v>0</v>
          </cell>
          <cell r="E367">
            <v>0</v>
          </cell>
          <cell r="F367">
            <v>0</v>
          </cell>
          <cell r="G367">
            <v>0</v>
          </cell>
          <cell r="H367">
            <v>0</v>
          </cell>
        </row>
        <row r="368">
          <cell r="A368">
            <v>0</v>
          </cell>
          <cell r="B368" t="str">
            <v>Morteo Listo Grout 640 kg/cm²</v>
          </cell>
          <cell r="C368">
            <v>1</v>
          </cell>
          <cell r="D368">
            <v>4.5998160073597322E-3</v>
          </cell>
          <cell r="E368" t="str">
            <v>Fdas</v>
          </cell>
          <cell r="F368">
            <v>885</v>
          </cell>
          <cell r="G368">
            <v>889.07</v>
          </cell>
          <cell r="H368">
            <v>0</v>
          </cell>
        </row>
        <row r="369">
          <cell r="A369">
            <v>0</v>
          </cell>
          <cell r="B369" t="str">
            <v>Miscelaneos</v>
          </cell>
          <cell r="C369">
            <v>0</v>
          </cell>
          <cell r="D369">
            <v>0</v>
          </cell>
          <cell r="E369">
            <v>0</v>
          </cell>
          <cell r="F369">
            <v>0</v>
          </cell>
          <cell r="G369">
            <v>0</v>
          </cell>
          <cell r="H369">
            <v>0</v>
          </cell>
        </row>
        <row r="370">
          <cell r="A370">
            <v>0</v>
          </cell>
          <cell r="B370" t="str">
            <v>Electrodo E70XX Universal 1/8''</v>
          </cell>
          <cell r="C370">
            <v>3</v>
          </cell>
          <cell r="D370">
            <v>1.8132232974332177E-3</v>
          </cell>
          <cell r="E370" t="str">
            <v>Lbs</v>
          </cell>
          <cell r="F370">
            <v>55.34</v>
          </cell>
          <cell r="G370">
            <v>166.32</v>
          </cell>
          <cell r="H370">
            <v>0</v>
          </cell>
        </row>
        <row r="371">
          <cell r="A371">
            <v>0</v>
          </cell>
          <cell r="B371" t="str">
            <v>Acetileno 390</v>
          </cell>
          <cell r="C371">
            <v>3</v>
          </cell>
          <cell r="D371">
            <v>2.9124228170907001E-4</v>
          </cell>
          <cell r="E371" t="str">
            <v>p3</v>
          </cell>
          <cell r="F371">
            <v>11.39</v>
          </cell>
          <cell r="G371">
            <v>34.18</v>
          </cell>
          <cell r="H371">
            <v>0</v>
          </cell>
        </row>
        <row r="372">
          <cell r="A372">
            <v>0</v>
          </cell>
          <cell r="B372" t="str">
            <v>Oxigeno Industrial 220</v>
          </cell>
          <cell r="C372">
            <v>2.4000000000000004</v>
          </cell>
          <cell r="D372">
            <v>2.5130553102724074E-4</v>
          </cell>
          <cell r="E372" t="str">
            <v>p3</v>
          </cell>
          <cell r="F372">
            <v>3.17</v>
          </cell>
          <cell r="G372">
            <v>7.61</v>
          </cell>
          <cell r="H372">
            <v>0</v>
          </cell>
        </row>
        <row r="373">
          <cell r="A373">
            <v>0</v>
          </cell>
          <cell r="B373" t="str">
            <v>Disco p/ esmerilar</v>
          </cell>
          <cell r="C373">
            <v>1</v>
          </cell>
          <cell r="D373">
            <v>2.6560766884754826E-3</v>
          </cell>
          <cell r="E373" t="str">
            <v>Ud</v>
          </cell>
          <cell r="F373">
            <v>340</v>
          </cell>
          <cell r="G373">
            <v>340.9</v>
          </cell>
          <cell r="H373">
            <v>0</v>
          </cell>
        </row>
        <row r="374">
          <cell r="A374" t="str">
            <v>b)</v>
          </cell>
          <cell r="B374" t="str">
            <v>Fabricación:</v>
          </cell>
          <cell r="C374">
            <v>0</v>
          </cell>
          <cell r="D374">
            <v>0</v>
          </cell>
          <cell r="E374">
            <v>0</v>
          </cell>
          <cell r="F374">
            <v>0</v>
          </cell>
          <cell r="G374">
            <v>0</v>
          </cell>
          <cell r="H374">
            <v>0</v>
          </cell>
        </row>
        <row r="375">
          <cell r="A375">
            <v>0</v>
          </cell>
          <cell r="B375" t="str">
            <v xml:space="preserve">SandBlasting </v>
          </cell>
          <cell r="C375">
            <v>1.8179133858267715</v>
          </cell>
          <cell r="D375">
            <v>2.7020278965390171E-4</v>
          </cell>
          <cell r="E375" t="str">
            <v>m2</v>
          </cell>
          <cell r="F375">
            <v>200</v>
          </cell>
          <cell r="G375">
            <v>363.68</v>
          </cell>
          <cell r="H375">
            <v>0</v>
          </cell>
        </row>
        <row r="376">
          <cell r="A376">
            <v>0</v>
          </cell>
          <cell r="B376" t="str">
            <v>Fabricación Estructura Metalica - Viga</v>
          </cell>
          <cell r="C376">
            <v>0.88287401574803148</v>
          </cell>
          <cell r="D376">
            <v>6.9186355473309881E-3</v>
          </cell>
          <cell r="E376" t="str">
            <v>Ton</v>
          </cell>
          <cell r="F376">
            <v>39683</v>
          </cell>
          <cell r="G376">
            <v>35277.480000000003</v>
          </cell>
          <cell r="H376">
            <v>0</v>
          </cell>
        </row>
        <row r="377">
          <cell r="A377">
            <v>0</v>
          </cell>
          <cell r="B377" t="str">
            <v>Fabricación Estructura Metalica - Columna</v>
          </cell>
          <cell r="C377">
            <v>0.26417322834645673</v>
          </cell>
          <cell r="D377">
            <v>2.6939040234834798E-2</v>
          </cell>
          <cell r="E377" t="str">
            <v>Ton</v>
          </cell>
          <cell r="F377">
            <v>44092.45</v>
          </cell>
          <cell r="G377">
            <v>11961.83</v>
          </cell>
          <cell r="H377">
            <v>0</v>
          </cell>
        </row>
        <row r="378">
          <cell r="A378">
            <v>0</v>
          </cell>
          <cell r="B378" t="str">
            <v>Fabricación Estructura Metalica - Placa</v>
          </cell>
          <cell r="C378">
            <v>0.17133559027777778</v>
          </cell>
          <cell r="D378">
            <v>2.2029350310709381E-4</v>
          </cell>
          <cell r="E378" t="str">
            <v>Ton</v>
          </cell>
          <cell r="F378">
            <v>33069.339999999997</v>
          </cell>
          <cell r="G378">
            <v>5667.2</v>
          </cell>
          <cell r="H378">
            <v>0</v>
          </cell>
        </row>
        <row r="379">
          <cell r="A379" t="str">
            <v>c)</v>
          </cell>
          <cell r="B379" t="str">
            <v>Operación Instalación:</v>
          </cell>
          <cell r="C379">
            <v>0</v>
          </cell>
          <cell r="D379">
            <v>0</v>
          </cell>
          <cell r="E379">
            <v>0</v>
          </cell>
          <cell r="F379">
            <v>0</v>
          </cell>
          <cell r="G379">
            <v>0</v>
          </cell>
          <cell r="H379">
            <v>0</v>
          </cell>
        </row>
        <row r="380">
          <cell r="A380">
            <v>0</v>
          </cell>
          <cell r="B380" t="str">
            <v>Izaje:</v>
          </cell>
          <cell r="C380">
            <v>0</v>
          </cell>
          <cell r="D380">
            <v>0</v>
          </cell>
          <cell r="E380">
            <v>0</v>
          </cell>
          <cell r="F380">
            <v>0</v>
          </cell>
          <cell r="G380">
            <v>0</v>
          </cell>
          <cell r="H380">
            <v>0</v>
          </cell>
        </row>
        <row r="381">
          <cell r="A381">
            <v>0</v>
          </cell>
          <cell r="B381" t="str">
            <v>MO-1001-9 [MAM] Maestro de Carpinteria Metalica</v>
          </cell>
          <cell r="C381">
            <v>1</v>
          </cell>
          <cell r="D381">
            <v>0</v>
          </cell>
          <cell r="E381" t="str">
            <v>Día</v>
          </cell>
          <cell r="F381">
            <v>2040.1</v>
          </cell>
          <cell r="G381">
            <v>2040.1</v>
          </cell>
          <cell r="H381">
            <v>0</v>
          </cell>
        </row>
        <row r="382">
          <cell r="A382">
            <v>0</v>
          </cell>
          <cell r="B382" t="str">
            <v>Tornilleria:</v>
          </cell>
          <cell r="C382">
            <v>0</v>
          </cell>
          <cell r="D382">
            <v>0</v>
          </cell>
          <cell r="E382">
            <v>0</v>
          </cell>
          <cell r="F382">
            <v>0</v>
          </cell>
          <cell r="G382">
            <v>0</v>
          </cell>
          <cell r="H382">
            <v>0</v>
          </cell>
        </row>
        <row r="383">
          <cell r="A383">
            <v>0</v>
          </cell>
          <cell r="B383" t="str">
            <v>MO-1001-13 [AEM] Armadores Estructuras Metalica</v>
          </cell>
          <cell r="C383">
            <v>2</v>
          </cell>
          <cell r="D383">
            <v>0</v>
          </cell>
          <cell r="E383" t="str">
            <v>Día</v>
          </cell>
          <cell r="F383">
            <v>1186.8</v>
          </cell>
          <cell r="G383">
            <v>2373.6</v>
          </cell>
          <cell r="H383">
            <v>0</v>
          </cell>
        </row>
        <row r="384">
          <cell r="A384">
            <v>0</v>
          </cell>
          <cell r="B384" t="str">
            <v>MO-1001-14 [AyEM] Ayudante Estructuras Metalica</v>
          </cell>
          <cell r="C384">
            <v>2</v>
          </cell>
          <cell r="D384">
            <v>0</v>
          </cell>
          <cell r="E384" t="str">
            <v>Día</v>
          </cell>
          <cell r="F384">
            <v>831.45</v>
          </cell>
          <cell r="G384">
            <v>1662.9</v>
          </cell>
          <cell r="H384">
            <v>0</v>
          </cell>
        </row>
        <row r="385">
          <cell r="A385">
            <v>0</v>
          </cell>
          <cell r="B385" t="str">
            <v>Soldadura de Campo:</v>
          </cell>
          <cell r="C385">
            <v>0</v>
          </cell>
          <cell r="D385">
            <v>0</v>
          </cell>
          <cell r="E385">
            <v>0</v>
          </cell>
          <cell r="F385">
            <v>0</v>
          </cell>
          <cell r="G385">
            <v>0</v>
          </cell>
          <cell r="H385">
            <v>0</v>
          </cell>
        </row>
        <row r="386">
          <cell r="A386">
            <v>0</v>
          </cell>
          <cell r="B386" t="str">
            <v>MO-1001-11 [SEM] Soldadores - Estructura Metalica</v>
          </cell>
          <cell r="C386">
            <v>1</v>
          </cell>
          <cell r="D386">
            <v>0</v>
          </cell>
          <cell r="E386" t="str">
            <v>Día</v>
          </cell>
          <cell r="F386">
            <v>1186.8</v>
          </cell>
          <cell r="G386">
            <v>1186.8</v>
          </cell>
          <cell r="H386">
            <v>0</v>
          </cell>
        </row>
        <row r="387">
          <cell r="A387">
            <v>0</v>
          </cell>
          <cell r="B387" t="str">
            <v>Pintura:</v>
          </cell>
          <cell r="C387">
            <v>0</v>
          </cell>
          <cell r="D387">
            <v>0</v>
          </cell>
          <cell r="E387">
            <v>0</v>
          </cell>
          <cell r="F387">
            <v>0</v>
          </cell>
          <cell r="G387">
            <v>0</v>
          </cell>
          <cell r="H387">
            <v>0</v>
          </cell>
        </row>
        <row r="388">
          <cell r="A388">
            <v>0</v>
          </cell>
          <cell r="B388" t="str">
            <v>MO-1001-12 [PEM] Pintor Estructura Metalica</v>
          </cell>
          <cell r="C388">
            <v>2</v>
          </cell>
          <cell r="D388">
            <v>0</v>
          </cell>
          <cell r="E388" t="str">
            <v>Día</v>
          </cell>
          <cell r="F388">
            <v>948.75</v>
          </cell>
          <cell r="G388">
            <v>1897.5</v>
          </cell>
          <cell r="H388">
            <v>0</v>
          </cell>
        </row>
        <row r="389">
          <cell r="A389" t="str">
            <v>d)</v>
          </cell>
          <cell r="B389" t="str">
            <v>Herramientas, Servicios:</v>
          </cell>
          <cell r="C389">
            <v>0</v>
          </cell>
          <cell r="D389">
            <v>0</v>
          </cell>
          <cell r="E389">
            <v>0</v>
          </cell>
          <cell r="F389">
            <v>0</v>
          </cell>
          <cell r="G389">
            <v>0</v>
          </cell>
          <cell r="H389">
            <v>0</v>
          </cell>
        </row>
        <row r="390">
          <cell r="A390">
            <v>0</v>
          </cell>
          <cell r="B390" t="str">
            <v>Pistola Neumatica p/ Tornilleria</v>
          </cell>
          <cell r="C390">
            <v>1</v>
          </cell>
          <cell r="D390">
            <v>0</v>
          </cell>
          <cell r="E390" t="str">
            <v>Día</v>
          </cell>
          <cell r="F390">
            <v>700</v>
          </cell>
          <cell r="G390">
            <v>700</v>
          </cell>
          <cell r="H390">
            <v>0</v>
          </cell>
        </row>
        <row r="391">
          <cell r="A391">
            <v>0</v>
          </cell>
          <cell r="B391" t="str">
            <v>Compresor p/ Pintura</v>
          </cell>
          <cell r="C391">
            <v>1</v>
          </cell>
          <cell r="D391">
            <v>0</v>
          </cell>
          <cell r="E391" t="str">
            <v>Día</v>
          </cell>
          <cell r="F391">
            <v>600</v>
          </cell>
          <cell r="G391">
            <v>600</v>
          </cell>
          <cell r="H391">
            <v>0</v>
          </cell>
        </row>
        <row r="392">
          <cell r="A392">
            <v>15</v>
          </cell>
          <cell r="B392" t="str">
            <v>Escalera Metalica 2</v>
          </cell>
          <cell r="C392">
            <v>1</v>
          </cell>
          <cell r="D392">
            <v>0</v>
          </cell>
          <cell r="E392" t="str">
            <v>Ud</v>
          </cell>
          <cell r="F392" t="str">
            <v>Lbs</v>
          </cell>
          <cell r="G392">
            <v>32.993332815174291</v>
          </cell>
          <cell r="H392">
            <v>206953.73</v>
          </cell>
        </row>
        <row r="393">
          <cell r="F393">
            <v>0</v>
          </cell>
        </row>
        <row r="394">
          <cell r="A394" t="str">
            <v>0.016</v>
          </cell>
          <cell r="B394" t="str">
            <v>Análisis de Costo Unitario de 507 m2 de Losa Metaldeck :</v>
          </cell>
          <cell r="C394">
            <v>0</v>
          </cell>
          <cell r="D394">
            <v>0</v>
          </cell>
          <cell r="E394">
            <v>0</v>
          </cell>
          <cell r="F394">
            <v>0</v>
          </cell>
          <cell r="G394">
            <v>0</v>
          </cell>
          <cell r="H394">
            <v>0</v>
          </cell>
        </row>
        <row r="395">
          <cell r="A395" t="str">
            <v>a)</v>
          </cell>
          <cell r="B395" t="str">
            <v>Materiales:</v>
          </cell>
          <cell r="C395">
            <v>0</v>
          </cell>
          <cell r="D395">
            <v>0</v>
          </cell>
          <cell r="E395">
            <v>0</v>
          </cell>
          <cell r="F395">
            <v>0</v>
          </cell>
          <cell r="G395">
            <v>0</v>
          </cell>
          <cell r="H395">
            <v>0</v>
          </cell>
        </row>
        <row r="396">
          <cell r="A396">
            <v>0</v>
          </cell>
          <cell r="B396" t="str">
            <v>Metaldeck</v>
          </cell>
          <cell r="C396">
            <v>0</v>
          </cell>
          <cell r="D396">
            <v>0</v>
          </cell>
          <cell r="E396">
            <v>0</v>
          </cell>
          <cell r="F396">
            <v>0</v>
          </cell>
          <cell r="G396">
            <v>0</v>
          </cell>
          <cell r="H396">
            <v>0</v>
          </cell>
        </row>
        <row r="397">
          <cell r="A397">
            <v>0</v>
          </cell>
          <cell r="B397" t="str">
            <v>Metaldeck Cal. 22 - 2'</v>
          </cell>
          <cell r="C397">
            <v>2726.5393055376271</v>
          </cell>
          <cell r="D397">
            <v>7.7275417209266925E-5</v>
          </cell>
          <cell r="E397" t="str">
            <v>pl</v>
          </cell>
          <cell r="F397">
            <v>127</v>
          </cell>
          <cell r="G397">
            <v>346297.25</v>
          </cell>
          <cell r="H397">
            <v>0</v>
          </cell>
        </row>
        <row r="398">
          <cell r="A398">
            <v>0</v>
          </cell>
          <cell r="B398" t="str">
            <v>Conector Cortante ø 3/4'' p/Studs</v>
          </cell>
          <cell r="C398">
            <v>300</v>
          </cell>
          <cell r="D398">
            <v>0</v>
          </cell>
          <cell r="E398" t="str">
            <v>Ud</v>
          </cell>
          <cell r="F398">
            <v>45</v>
          </cell>
          <cell r="G398">
            <v>13500</v>
          </cell>
          <cell r="H398">
            <v>0</v>
          </cell>
        </row>
        <row r="399">
          <cell r="A399">
            <v>0</v>
          </cell>
          <cell r="B399" t="str">
            <v>Malla Electrosoldad D2.9XD2.9 - 150 x 150</v>
          </cell>
          <cell r="C399">
            <v>5.2806249999999997</v>
          </cell>
          <cell r="D399">
            <v>4.154337791454616E-2</v>
          </cell>
          <cell r="E399" t="str">
            <v>Rollo</v>
          </cell>
          <cell r="F399">
            <v>11860.17</v>
          </cell>
          <cell r="G399">
            <v>65230.94</v>
          </cell>
          <cell r="H399">
            <v>0</v>
          </cell>
        </row>
        <row r="400">
          <cell r="A400">
            <v>0</v>
          </cell>
          <cell r="B400" t="str">
            <v>Hormigón Industrial</v>
          </cell>
          <cell r="C400">
            <v>0</v>
          </cell>
          <cell r="D400">
            <v>0</v>
          </cell>
          <cell r="E400">
            <v>0</v>
          </cell>
          <cell r="F400">
            <v>0</v>
          </cell>
          <cell r="G400">
            <v>0</v>
          </cell>
          <cell r="H400">
            <v>0</v>
          </cell>
        </row>
        <row r="401">
          <cell r="A401">
            <v>0</v>
          </cell>
          <cell r="B401" t="str">
            <v>Hormigón Industrial f'c 210 kg/cm² @ 28d</v>
          </cell>
          <cell r="C401">
            <v>50.694000000000003</v>
          </cell>
          <cell r="D401">
            <v>1.1046672190002246E-3</v>
          </cell>
          <cell r="E401" t="str">
            <v>m3</v>
          </cell>
          <cell r="F401">
            <v>6134.26</v>
          </cell>
          <cell r="G401">
            <v>311313.7</v>
          </cell>
          <cell r="H401">
            <v>0</v>
          </cell>
        </row>
        <row r="402">
          <cell r="A402" t="str">
            <v>b)</v>
          </cell>
          <cell r="B402" t="str">
            <v>Mano de Obra:</v>
          </cell>
          <cell r="C402">
            <v>0</v>
          </cell>
          <cell r="D402">
            <v>0</v>
          </cell>
          <cell r="E402">
            <v>0</v>
          </cell>
          <cell r="F402">
            <v>0</v>
          </cell>
          <cell r="G402">
            <v>0</v>
          </cell>
          <cell r="H402">
            <v>0</v>
          </cell>
        </row>
        <row r="403">
          <cell r="A403">
            <v>0</v>
          </cell>
          <cell r="B403" t="str">
            <v>MO-1077-8 [8] Coloc. acero malla electrosoldada</v>
          </cell>
          <cell r="C403">
            <v>22.442656249999999</v>
          </cell>
          <cell r="D403">
            <v>2.5551231263011096E-3</v>
          </cell>
          <cell r="E403" t="str">
            <v>qq</v>
          </cell>
          <cell r="F403">
            <v>419.57</v>
          </cell>
          <cell r="G403">
            <v>9440.33</v>
          </cell>
          <cell r="H403">
            <v>0</v>
          </cell>
        </row>
        <row r="404">
          <cell r="A404">
            <v>0</v>
          </cell>
          <cell r="B404" t="str">
            <v>MO-1001-3 [MA] Maestro de área (MA)</v>
          </cell>
          <cell r="C404">
            <v>33.795999999999999</v>
          </cell>
          <cell r="D404">
            <v>7.9060729495115294E-4</v>
          </cell>
          <cell r="E404" t="str">
            <v>Día</v>
          </cell>
          <cell r="F404">
            <v>1495</v>
          </cell>
          <cell r="G404">
            <v>50564.97</v>
          </cell>
          <cell r="H404">
            <v>0</v>
          </cell>
        </row>
        <row r="405">
          <cell r="A405">
            <v>0</v>
          </cell>
          <cell r="B405" t="str">
            <v>MO-1001-7 [TC] Técnico calificado (TC)</v>
          </cell>
          <cell r="C405">
            <v>67.591999999999999</v>
          </cell>
          <cell r="D405">
            <v>5.2642160376717298E-4</v>
          </cell>
          <cell r="E405" t="str">
            <v>Día</v>
          </cell>
          <cell r="F405">
            <v>545.1</v>
          </cell>
          <cell r="G405">
            <v>36863.79</v>
          </cell>
          <cell r="H405">
            <v>0</v>
          </cell>
        </row>
        <row r="406">
          <cell r="A406">
            <v>0</v>
          </cell>
          <cell r="B406" t="str">
            <v>MO-1001-8 [TNC] Técnico no calificado o PEON (TNC)</v>
          </cell>
          <cell r="C406">
            <v>202.77600000000001</v>
          </cell>
          <cell r="D406">
            <v>9.4377998022198814E-5</v>
          </cell>
          <cell r="E406" t="str">
            <v>Día</v>
          </cell>
          <cell r="F406">
            <v>497.95</v>
          </cell>
          <cell r="G406">
            <v>100981.84</v>
          </cell>
          <cell r="H406">
            <v>0</v>
          </cell>
        </row>
        <row r="407">
          <cell r="A407" t="str">
            <v>c)</v>
          </cell>
          <cell r="B407" t="str">
            <v>Herramientas, Servicios:</v>
          </cell>
          <cell r="C407">
            <v>0</v>
          </cell>
          <cell r="D407">
            <v>0</v>
          </cell>
          <cell r="E407">
            <v>0</v>
          </cell>
          <cell r="F407">
            <v>0</v>
          </cell>
          <cell r="G407">
            <v>0</v>
          </cell>
          <cell r="H407">
            <v>0</v>
          </cell>
        </row>
        <row r="408">
          <cell r="A408">
            <v>0</v>
          </cell>
          <cell r="B408" t="str">
            <v>Herramientas y equipos</v>
          </cell>
          <cell r="C408">
            <v>1</v>
          </cell>
          <cell r="D408">
            <v>0</v>
          </cell>
          <cell r="E408" t="str">
            <v>m2</v>
          </cell>
          <cell r="F408">
            <v>14947.09</v>
          </cell>
          <cell r="G408">
            <v>14947.09</v>
          </cell>
          <cell r="H408">
            <v>0</v>
          </cell>
        </row>
        <row r="409">
          <cell r="A409">
            <v>16</v>
          </cell>
          <cell r="B409" t="str">
            <v>Losa Metaldeck</v>
          </cell>
          <cell r="C409">
            <v>506.94</v>
          </cell>
          <cell r="D409">
            <v>0</v>
          </cell>
          <cell r="E409" t="str">
            <v>m2</v>
          </cell>
          <cell r="F409">
            <v>0</v>
          </cell>
          <cell r="G409">
            <v>0</v>
          </cell>
          <cell r="H409">
            <v>1872.29</v>
          </cell>
        </row>
        <row r="410">
          <cell r="F410">
            <v>0</v>
          </cell>
        </row>
        <row r="411">
          <cell r="A411" t="str">
            <v>0.017</v>
          </cell>
          <cell r="B411" t="str">
            <v>Análisis de Costo Unitario de 515 m2 de Colocación Aluzinc en Paredes h= 4,31 m 2do. Nivel :</v>
          </cell>
          <cell r="C411">
            <v>0</v>
          </cell>
          <cell r="D411">
            <v>0</v>
          </cell>
          <cell r="E411">
            <v>0</v>
          </cell>
          <cell r="F411">
            <v>0</v>
          </cell>
          <cell r="G411">
            <v>0</v>
          </cell>
          <cell r="H411">
            <v>0</v>
          </cell>
        </row>
        <row r="412">
          <cell r="A412" t="str">
            <v>a)</v>
          </cell>
          <cell r="B412" t="str">
            <v>Materiales:</v>
          </cell>
          <cell r="C412">
            <v>0</v>
          </cell>
          <cell r="D412">
            <v>0</v>
          </cell>
          <cell r="E412">
            <v>0</v>
          </cell>
          <cell r="F412">
            <v>0</v>
          </cell>
          <cell r="G412">
            <v>0</v>
          </cell>
          <cell r="H412">
            <v>0</v>
          </cell>
        </row>
        <row r="413">
          <cell r="A413">
            <v>0</v>
          </cell>
          <cell r="B413" t="str">
            <v>Aluzinc Cal. 26 - 42'' x 20' USG</v>
          </cell>
          <cell r="C413">
            <v>79.240833084840773</v>
          </cell>
          <cell r="D413">
            <v>4.3210845118823782E-4</v>
          </cell>
          <cell r="E413" t="str">
            <v>Ud</v>
          </cell>
          <cell r="F413">
            <v>1980</v>
          </cell>
          <cell r="G413">
            <v>156964.65</v>
          </cell>
          <cell r="H413">
            <v>0</v>
          </cell>
        </row>
        <row r="414">
          <cell r="A414">
            <v>0</v>
          </cell>
          <cell r="B414" t="str">
            <v xml:space="preserve">Tornillo Autotaladrante 8mm x 35 </v>
          </cell>
          <cell r="C414">
            <v>4637.88</v>
          </cell>
          <cell r="D414">
            <v>9.4115758964510497E-6</v>
          </cell>
          <cell r="E414" t="str">
            <v>Ud</v>
          </cell>
          <cell r="F414">
            <v>15</v>
          </cell>
          <cell r="G414">
            <v>69568.850000000006</v>
          </cell>
          <cell r="H414">
            <v>0</v>
          </cell>
        </row>
        <row r="415">
          <cell r="A415" t="str">
            <v>b)</v>
          </cell>
          <cell r="B415" t="str">
            <v>Mano de Obra:</v>
          </cell>
          <cell r="C415">
            <v>0</v>
          </cell>
          <cell r="D415">
            <v>0</v>
          </cell>
          <cell r="E415">
            <v>0</v>
          </cell>
          <cell r="F415">
            <v>0</v>
          </cell>
          <cell r="G415">
            <v>0</v>
          </cell>
          <cell r="H415">
            <v>0</v>
          </cell>
        </row>
        <row r="416">
          <cell r="A416">
            <v>0</v>
          </cell>
          <cell r="B416" t="str">
            <v>MO-1001-8 [TNC] Técnico no calificado o PEON (TNC)</v>
          </cell>
          <cell r="C416">
            <v>16</v>
          </cell>
          <cell r="D416">
            <v>9.4377998022198814E-5</v>
          </cell>
          <cell r="E416" t="str">
            <v>Día</v>
          </cell>
          <cell r="F416">
            <v>497.95</v>
          </cell>
          <cell r="G416">
            <v>7967.95</v>
          </cell>
          <cell r="H416">
            <v>0</v>
          </cell>
        </row>
        <row r="417">
          <cell r="A417">
            <v>0</v>
          </cell>
          <cell r="B417" t="str">
            <v>MO-1001-3 [MA] Maestro de área (MA)</v>
          </cell>
          <cell r="C417">
            <v>34.354666666666667</v>
          </cell>
          <cell r="D417">
            <v>7.9060729495115294E-4</v>
          </cell>
          <cell r="E417" t="str">
            <v>Día</v>
          </cell>
          <cell r="F417">
            <v>1495</v>
          </cell>
          <cell r="G417">
            <v>51400.83</v>
          </cell>
          <cell r="H417">
            <v>0</v>
          </cell>
        </row>
        <row r="418">
          <cell r="A418">
            <v>0</v>
          </cell>
          <cell r="B418" t="str">
            <v>MO-1001-7 [TC] Técnico calificado (TC)</v>
          </cell>
          <cell r="C418">
            <v>68.709333333333333</v>
          </cell>
          <cell r="D418">
            <v>5.2642160376717298E-4</v>
          </cell>
          <cell r="E418" t="str">
            <v>Día</v>
          </cell>
          <cell r="F418">
            <v>545.1</v>
          </cell>
          <cell r="G418">
            <v>37473.17</v>
          </cell>
          <cell r="H418">
            <v>0</v>
          </cell>
        </row>
        <row r="419">
          <cell r="A419">
            <v>0</v>
          </cell>
          <cell r="B419" t="str">
            <v>MO-1001-8 [TNC] Técnico no calificado o PEON (TNC)</v>
          </cell>
          <cell r="C419">
            <v>206.12800000000004</v>
          </cell>
          <cell r="D419">
            <v>9.4377998022198814E-5</v>
          </cell>
          <cell r="E419" t="str">
            <v>Día</v>
          </cell>
          <cell r="F419">
            <v>497.95</v>
          </cell>
          <cell r="G419">
            <v>102651.12</v>
          </cell>
          <cell r="H419">
            <v>0</v>
          </cell>
        </row>
        <row r="420">
          <cell r="A420" t="str">
            <v>c)</v>
          </cell>
          <cell r="B420" t="str">
            <v>Herramientas, Servicios:</v>
          </cell>
          <cell r="C420">
            <v>0</v>
          </cell>
          <cell r="D420">
            <v>0</v>
          </cell>
          <cell r="E420">
            <v>0</v>
          </cell>
          <cell r="F420">
            <v>0</v>
          </cell>
          <cell r="G420">
            <v>0</v>
          </cell>
          <cell r="H420">
            <v>0</v>
          </cell>
        </row>
        <row r="421">
          <cell r="A421">
            <v>0</v>
          </cell>
          <cell r="B421" t="str">
            <v>Herramientas y equipos</v>
          </cell>
          <cell r="C421">
            <v>1</v>
          </cell>
          <cell r="D421">
            <v>0</v>
          </cell>
          <cell r="E421" t="str">
            <v>m2</v>
          </cell>
          <cell r="F421">
            <v>6816.43</v>
          </cell>
          <cell r="G421">
            <v>6816.43</v>
          </cell>
          <cell r="H421">
            <v>0</v>
          </cell>
        </row>
        <row r="422">
          <cell r="A422">
            <v>17</v>
          </cell>
          <cell r="B422" t="str">
            <v>Colocación Aluzinc en Paredes h= 4,31 m 2do. Nivel</v>
          </cell>
          <cell r="C422">
            <v>515.32000000000005</v>
          </cell>
          <cell r="D422">
            <v>0</v>
          </cell>
          <cell r="E422" t="str">
            <v>m2</v>
          </cell>
          <cell r="F422">
            <v>0</v>
          </cell>
          <cell r="G422">
            <v>0</v>
          </cell>
          <cell r="H422">
            <v>839.95</v>
          </cell>
        </row>
        <row r="423">
          <cell r="F423">
            <v>0</v>
          </cell>
        </row>
        <row r="424">
          <cell r="A424" t="str">
            <v>0.018</v>
          </cell>
          <cell r="B424" t="str">
            <v>Análisis de Costo Unitario de 011 m2 de Colocación Aluzinc translucido en Paredes 2do. Nivel :</v>
          </cell>
          <cell r="C424">
            <v>0</v>
          </cell>
          <cell r="D424">
            <v>0</v>
          </cell>
          <cell r="E424">
            <v>0</v>
          </cell>
          <cell r="F424">
            <v>0</v>
          </cell>
          <cell r="G424">
            <v>0</v>
          </cell>
          <cell r="H424">
            <v>0</v>
          </cell>
        </row>
        <row r="425">
          <cell r="A425" t="str">
            <v>a)</v>
          </cell>
          <cell r="B425" t="str">
            <v>Materiales:</v>
          </cell>
          <cell r="C425">
            <v>0</v>
          </cell>
          <cell r="D425">
            <v>0</v>
          </cell>
          <cell r="E425">
            <v>0</v>
          </cell>
          <cell r="F425">
            <v>0</v>
          </cell>
          <cell r="G425">
            <v>0</v>
          </cell>
          <cell r="H425">
            <v>0</v>
          </cell>
        </row>
        <row r="426">
          <cell r="A426">
            <v>0</v>
          </cell>
          <cell r="B426" t="str">
            <v>Aluzinc Traslucidos 36'' x 10 .5'</v>
          </cell>
          <cell r="C426">
            <v>3.5982214821572498</v>
          </cell>
          <cell r="D426">
            <v>3.7604469890840614E-3</v>
          </cell>
          <cell r="E426" t="str">
            <v>Ud</v>
          </cell>
          <cell r="F426">
            <v>4720</v>
          </cell>
          <cell r="G426">
            <v>17047.47</v>
          </cell>
          <cell r="H426">
            <v>0</v>
          </cell>
        </row>
        <row r="427">
          <cell r="A427">
            <v>0</v>
          </cell>
          <cell r="B427" t="str">
            <v xml:space="preserve">Tornillo Autotaladrante 8mm x 35 </v>
          </cell>
          <cell r="C427">
            <v>94.77</v>
          </cell>
          <cell r="D427">
            <v>9.4115758964510497E-6</v>
          </cell>
          <cell r="E427" t="str">
            <v>Ud</v>
          </cell>
          <cell r="F427">
            <v>15</v>
          </cell>
          <cell r="G427">
            <v>1421.56</v>
          </cell>
          <cell r="H427">
            <v>0</v>
          </cell>
        </row>
        <row r="428">
          <cell r="A428" t="str">
            <v>b)</v>
          </cell>
          <cell r="B428" t="str">
            <v>Mano de Obra:</v>
          </cell>
          <cell r="C428">
            <v>0</v>
          </cell>
          <cell r="D428">
            <v>0</v>
          </cell>
          <cell r="E428">
            <v>0</v>
          </cell>
          <cell r="F428">
            <v>0</v>
          </cell>
          <cell r="G428">
            <v>0</v>
          </cell>
          <cell r="H428">
            <v>0</v>
          </cell>
        </row>
        <row r="429">
          <cell r="A429">
            <v>0</v>
          </cell>
          <cell r="B429" t="str">
            <v>MO-1001-8 [TNC] Técnico no calificado o PEON (TNC)</v>
          </cell>
          <cell r="C429">
            <v>0.5</v>
          </cell>
          <cell r="D429">
            <v>9.4377998022198814E-5</v>
          </cell>
          <cell r="E429" t="str">
            <v>Día</v>
          </cell>
          <cell r="F429">
            <v>497.95</v>
          </cell>
          <cell r="G429">
            <v>249</v>
          </cell>
          <cell r="H429">
            <v>0</v>
          </cell>
        </row>
        <row r="430">
          <cell r="A430">
            <v>0</v>
          </cell>
          <cell r="B430" t="str">
            <v>MO-1001-3 [MA] Maestro de área (MA)</v>
          </cell>
          <cell r="C430">
            <v>0.70199999999999996</v>
          </cell>
          <cell r="D430">
            <v>7.9060729495115294E-4</v>
          </cell>
          <cell r="E430" t="str">
            <v>Día</v>
          </cell>
          <cell r="F430">
            <v>1495</v>
          </cell>
          <cell r="G430">
            <v>1050.32</v>
          </cell>
          <cell r="H430">
            <v>0</v>
          </cell>
        </row>
        <row r="431">
          <cell r="A431">
            <v>0</v>
          </cell>
          <cell r="B431" t="str">
            <v>MO-1001-7 [TC] Técnico calificado (TC)</v>
          </cell>
          <cell r="C431">
            <v>1.4039999999999999</v>
          </cell>
          <cell r="D431">
            <v>5.2642160376717298E-4</v>
          </cell>
          <cell r="E431" t="str">
            <v>Día</v>
          </cell>
          <cell r="F431">
            <v>545.1</v>
          </cell>
          <cell r="G431">
            <v>765.72</v>
          </cell>
          <cell r="H431">
            <v>0</v>
          </cell>
        </row>
        <row r="432">
          <cell r="A432">
            <v>0</v>
          </cell>
          <cell r="B432" t="str">
            <v>MO-1001-8 [TNC] Técnico no calificado o PEON (TNC)</v>
          </cell>
          <cell r="C432">
            <v>4.2119999999999997</v>
          </cell>
          <cell r="D432">
            <v>9.4377998022198814E-5</v>
          </cell>
          <cell r="E432" t="str">
            <v>Día</v>
          </cell>
          <cell r="F432">
            <v>497.95</v>
          </cell>
          <cell r="G432">
            <v>2097.56</v>
          </cell>
          <cell r="H432">
            <v>0</v>
          </cell>
        </row>
        <row r="433">
          <cell r="A433" t="str">
            <v>c)</v>
          </cell>
          <cell r="B433" t="str">
            <v>Herramientas, Servicios:</v>
          </cell>
          <cell r="C433">
            <v>0</v>
          </cell>
          <cell r="D433">
            <v>0</v>
          </cell>
          <cell r="E433">
            <v>0</v>
          </cell>
          <cell r="F433">
            <v>0</v>
          </cell>
          <cell r="G433">
            <v>0</v>
          </cell>
          <cell r="H433">
            <v>0</v>
          </cell>
        </row>
        <row r="434">
          <cell r="A434">
            <v>0</v>
          </cell>
          <cell r="B434" t="str">
            <v>Herramientas y equipos</v>
          </cell>
          <cell r="C434">
            <v>1</v>
          </cell>
          <cell r="D434">
            <v>0</v>
          </cell>
          <cell r="E434" t="str">
            <v>m2</v>
          </cell>
          <cell r="F434">
            <v>362.11</v>
          </cell>
          <cell r="G434">
            <v>362.11</v>
          </cell>
          <cell r="H434">
            <v>0</v>
          </cell>
        </row>
        <row r="435">
          <cell r="A435">
            <v>18</v>
          </cell>
          <cell r="B435" t="str">
            <v>Colocación Aluzinc translucido en Paredes 2do. Nivel</v>
          </cell>
          <cell r="C435">
            <v>10.53</v>
          </cell>
          <cell r="D435">
            <v>0</v>
          </cell>
          <cell r="E435" t="str">
            <v>m2</v>
          </cell>
          <cell r="F435">
            <v>0</v>
          </cell>
          <cell r="G435">
            <v>0</v>
          </cell>
          <cell r="H435">
            <v>2183.64</v>
          </cell>
        </row>
        <row r="436">
          <cell r="F436">
            <v>0</v>
          </cell>
        </row>
        <row r="437">
          <cell r="A437" t="str">
            <v>0.019</v>
          </cell>
          <cell r="B437" t="str">
            <v>Análisis de Costo Unitario de 020 Ud de Colocación Correas del Techumbre Aluzinc :</v>
          </cell>
          <cell r="C437">
            <v>0</v>
          </cell>
          <cell r="D437">
            <v>0</v>
          </cell>
          <cell r="E437">
            <v>0</v>
          </cell>
          <cell r="F437">
            <v>0</v>
          </cell>
          <cell r="G437">
            <v>0</v>
          </cell>
          <cell r="H437">
            <v>0</v>
          </cell>
        </row>
        <row r="438">
          <cell r="A438" t="str">
            <v>a)</v>
          </cell>
          <cell r="B438" t="str">
            <v>Materiales:</v>
          </cell>
          <cell r="C438">
            <v>0</v>
          </cell>
          <cell r="D438">
            <v>0</v>
          </cell>
          <cell r="E438">
            <v>0</v>
          </cell>
          <cell r="F438">
            <v>0</v>
          </cell>
          <cell r="G438">
            <v>0</v>
          </cell>
          <cell r="H438">
            <v>0</v>
          </cell>
        </row>
        <row r="439">
          <cell r="A439">
            <v>0</v>
          </cell>
          <cell r="B439" t="str">
            <v>Correa Z 2 1/2" x 8" x 3/32"</v>
          </cell>
          <cell r="C439">
            <v>2112.8608923884512</v>
          </cell>
          <cell r="D439">
            <v>6.5838509316862843E-5</v>
          </cell>
          <cell r="E439" t="str">
            <v>pl</v>
          </cell>
          <cell r="F439">
            <v>95</v>
          </cell>
          <cell r="G439">
            <v>200735</v>
          </cell>
          <cell r="H439">
            <v>0</v>
          </cell>
        </row>
        <row r="440">
          <cell r="A440">
            <v>0</v>
          </cell>
          <cell r="B440" t="str">
            <v>Tensor ø 1/2" - 20'</v>
          </cell>
          <cell r="C440">
            <v>100</v>
          </cell>
          <cell r="D440">
            <v>0</v>
          </cell>
          <cell r="E440" t="str">
            <v>pl</v>
          </cell>
          <cell r="F440">
            <v>340</v>
          </cell>
          <cell r="G440">
            <v>34000</v>
          </cell>
          <cell r="H440">
            <v>0</v>
          </cell>
        </row>
        <row r="441">
          <cell r="A441">
            <v>0</v>
          </cell>
          <cell r="B441" t="str">
            <v xml:space="preserve">Tornillo Autotaladrante 8mm x 35 </v>
          </cell>
          <cell r="C441">
            <v>316.92913385826773</v>
          </cell>
          <cell r="D441">
            <v>9.4115758964510497E-6</v>
          </cell>
          <cell r="E441" t="str">
            <v>Ud</v>
          </cell>
          <cell r="F441">
            <v>15</v>
          </cell>
          <cell r="G441">
            <v>4753.9799999999996</v>
          </cell>
          <cell r="H441">
            <v>0</v>
          </cell>
        </row>
        <row r="442">
          <cell r="A442" t="str">
            <v>b)</v>
          </cell>
          <cell r="B442" t="str">
            <v>Mano de Obra:</v>
          </cell>
          <cell r="C442">
            <v>0</v>
          </cell>
          <cell r="D442">
            <v>0</v>
          </cell>
          <cell r="E442">
            <v>0</v>
          </cell>
          <cell r="F442">
            <v>0</v>
          </cell>
          <cell r="G442">
            <v>0</v>
          </cell>
          <cell r="H442">
            <v>0</v>
          </cell>
        </row>
        <row r="443">
          <cell r="A443">
            <v>0</v>
          </cell>
          <cell r="B443" t="str">
            <v>MO-1001-8 [TNC] Técnico no calificado o PEON (TNC)</v>
          </cell>
          <cell r="C443">
            <v>16</v>
          </cell>
          <cell r="D443">
            <v>9.4377998022198814E-5</v>
          </cell>
          <cell r="E443" t="str">
            <v>Día</v>
          </cell>
          <cell r="F443">
            <v>497.95</v>
          </cell>
          <cell r="G443">
            <v>7967.95</v>
          </cell>
          <cell r="H443">
            <v>0</v>
          </cell>
        </row>
        <row r="444">
          <cell r="A444">
            <v>0</v>
          </cell>
          <cell r="B444" t="str">
            <v>MO-1001-3 [MA] Maestro de área (MA)</v>
          </cell>
          <cell r="C444">
            <v>1.3333333333333333</v>
          </cell>
          <cell r="D444">
            <v>7.9060729495115294E-4</v>
          </cell>
          <cell r="E444" t="str">
            <v>Día</v>
          </cell>
          <cell r="F444">
            <v>1495</v>
          </cell>
          <cell r="G444">
            <v>1994.91</v>
          </cell>
          <cell r="H444">
            <v>0</v>
          </cell>
        </row>
        <row r="445">
          <cell r="A445">
            <v>0</v>
          </cell>
          <cell r="B445" t="str">
            <v>MO-1001-7 [TC] Técnico calificado (TC)</v>
          </cell>
          <cell r="C445">
            <v>2.6666666666666665</v>
          </cell>
          <cell r="D445">
            <v>5.2642160376717298E-4</v>
          </cell>
          <cell r="E445" t="str">
            <v>Día</v>
          </cell>
          <cell r="F445">
            <v>545.1</v>
          </cell>
          <cell r="G445">
            <v>1454.37</v>
          </cell>
          <cell r="H445">
            <v>0</v>
          </cell>
        </row>
        <row r="446">
          <cell r="A446">
            <v>0</v>
          </cell>
          <cell r="B446" t="str">
            <v>MO-1001-8 [TNC] Técnico no calificado o PEON (TNC)</v>
          </cell>
          <cell r="C446">
            <v>8</v>
          </cell>
          <cell r="D446">
            <v>9.4377998022198814E-5</v>
          </cell>
          <cell r="E446" t="str">
            <v>Día</v>
          </cell>
          <cell r="F446">
            <v>497.95</v>
          </cell>
          <cell r="G446">
            <v>3983.98</v>
          </cell>
          <cell r="H446">
            <v>0</v>
          </cell>
        </row>
        <row r="447">
          <cell r="A447" t="str">
            <v>c)</v>
          </cell>
          <cell r="B447" t="str">
            <v>Herramientas, Servicios:</v>
          </cell>
          <cell r="C447">
            <v>0</v>
          </cell>
          <cell r="D447">
            <v>0</v>
          </cell>
          <cell r="E447">
            <v>0</v>
          </cell>
          <cell r="F447">
            <v>0</v>
          </cell>
          <cell r="G447">
            <v>0</v>
          </cell>
          <cell r="H447">
            <v>0</v>
          </cell>
        </row>
        <row r="448">
          <cell r="A448">
            <v>0</v>
          </cell>
          <cell r="B448" t="str">
            <v>Herramientas y equipos</v>
          </cell>
          <cell r="C448">
            <v>1</v>
          </cell>
          <cell r="D448">
            <v>0</v>
          </cell>
          <cell r="E448" t="str">
            <v>Ud</v>
          </cell>
          <cell r="F448">
            <v>4078.24</v>
          </cell>
          <cell r="G448">
            <v>4078.24</v>
          </cell>
          <cell r="H448">
            <v>0</v>
          </cell>
        </row>
        <row r="449">
          <cell r="A449">
            <v>19</v>
          </cell>
          <cell r="B449" t="str">
            <v>Colocación Correas del Techumbre Aluzinc</v>
          </cell>
          <cell r="C449">
            <v>20</v>
          </cell>
          <cell r="D449">
            <v>0</v>
          </cell>
          <cell r="E449" t="str">
            <v>Ud</v>
          </cell>
          <cell r="F449">
            <v>0</v>
          </cell>
          <cell r="G449">
            <v>0</v>
          </cell>
          <cell r="H449">
            <v>12948.42</v>
          </cell>
        </row>
        <row r="450">
          <cell r="F450">
            <v>0</v>
          </cell>
        </row>
        <row r="451">
          <cell r="A451" t="str">
            <v>0.020</v>
          </cell>
          <cell r="B451" t="str">
            <v>Análisis de Costo Unitario de 880 m2 de Colocación Techumbre de Aluzinc :</v>
          </cell>
          <cell r="C451">
            <v>0</v>
          </cell>
          <cell r="D451">
            <v>0</v>
          </cell>
          <cell r="E451">
            <v>0</v>
          </cell>
          <cell r="F451">
            <v>0</v>
          </cell>
          <cell r="G451">
            <v>0</v>
          </cell>
          <cell r="H451">
            <v>0</v>
          </cell>
        </row>
      </sheetData>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o Obra"/>
      <sheetName val="lista de materiales"/>
      <sheetName val="Análisis costo SEE- KfW"/>
      <sheetName val="Lista P.U."/>
      <sheetName val="Sheet1"/>
      <sheetName val="Sheet2"/>
      <sheetName val="Sheet3"/>
    </sheetNames>
    <sheetDataSet>
      <sheetData sheetId="0" refreshError="1">
        <row r="10">
          <cell r="D10">
            <v>15</v>
          </cell>
        </row>
        <row r="12">
          <cell r="D12">
            <v>45</v>
          </cell>
        </row>
        <row r="17">
          <cell r="D17">
            <v>8000</v>
          </cell>
        </row>
      </sheetData>
      <sheetData sheetId="1"/>
      <sheetData sheetId="2"/>
      <sheetData sheetId="3"/>
      <sheetData sheetId="4"/>
      <sheetData sheetId="5"/>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cio Equipos"/>
      <sheetName val="O.M. y Salarios"/>
      <sheetName val="Materiales"/>
      <sheetName val="TRACTOR D9T"/>
      <sheetName val="TRACTOR D8T "/>
      <sheetName val="TRACTOR D6R"/>
      <sheetName val="PALA 950G"/>
      <sheetName val="Motoniveladora 140H"/>
      <sheetName val="Compactador CS533E"/>
      <sheetName val="Excavadora Cat. 325C"/>
      <sheetName val="Comparacion precios unitarios"/>
      <sheetName val="Detalle Partidas"/>
      <sheetName val="Observaciones "/>
      <sheetName val="P.U. Samana"/>
      <sheetName val="BASICO"/>
      <sheetName val="Listado Equipos Propios"/>
      <sheetName val="Posesion Camion"/>
      <sheetName val="Posesion Camion Empirico OK"/>
      <sheetName val="Posesion RM 250 Julio"/>
      <sheetName val="TRACTOR D7H"/>
      <sheetName val="PALA 950E"/>
      <sheetName val="GRADER 12G"/>
      <sheetName val="Modelo de P.U."/>
      <sheetName val="Costo Horario D9N"/>
      <sheetName val="Determinación de Rendimientos"/>
      <sheetName val="Determinación de Rendimient (2)"/>
      <sheetName val="Determinación de Rendimient (3)"/>
      <sheetName val="P.U. Excavación Roca con Ripper"/>
    </sheetNames>
    <sheetDataSet>
      <sheetData sheetId="0" refreshError="1">
        <row r="13">
          <cell r="I13">
            <v>5208.2</v>
          </cell>
        </row>
        <row r="16">
          <cell r="I16">
            <v>2686.62</v>
          </cell>
        </row>
        <row r="27">
          <cell r="C27">
            <v>0.08</v>
          </cell>
        </row>
        <row r="28">
          <cell r="C28">
            <v>0.04</v>
          </cell>
        </row>
        <row r="30">
          <cell r="C30">
            <v>0.01</v>
          </cell>
        </row>
      </sheetData>
      <sheetData sheetId="1" refreshError="1"/>
      <sheetData sheetId="2" refreshError="1"/>
      <sheetData sheetId="3">
        <row r="13">
          <cell r="I13">
            <v>5208.2</v>
          </cell>
        </row>
      </sheetData>
      <sheetData sheetId="4">
        <row r="39">
          <cell r="G39">
            <v>37.200000000000003</v>
          </cell>
        </row>
      </sheetData>
      <sheetData sheetId="5"/>
      <sheetData sheetId="6">
        <row r="13">
          <cell r="I13">
            <v>5208.2</v>
          </cell>
        </row>
      </sheetData>
      <sheetData sheetId="7">
        <row r="13">
          <cell r="I13">
            <v>5208.2</v>
          </cell>
        </row>
      </sheetData>
      <sheetData sheetId="8"/>
      <sheetData sheetId="9">
        <row r="13">
          <cell r="I13">
            <v>5208.2</v>
          </cell>
        </row>
      </sheetData>
      <sheetData sheetId="10"/>
      <sheetData sheetId="11">
        <row r="13">
          <cell r="I13">
            <v>5208.2</v>
          </cell>
        </row>
      </sheetData>
      <sheetData sheetId="12"/>
      <sheetData sheetId="13"/>
      <sheetData sheetId="14"/>
      <sheetData sheetId="15">
        <row r="39">
          <cell r="G39">
            <v>37.200000000000003</v>
          </cell>
        </row>
      </sheetData>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 val="A"/>
      <sheetName val="ANALISIS_STO_DGO"/>
      <sheetName val="PRES__BOCA_NUEVA"/>
      <sheetName val="CONTRARO_SEÑALIZACIONES"/>
      <sheetName val="ANALISIS_STO_DGO1"/>
      <sheetName val="PRES__BOCA_NUEVA1"/>
      <sheetName val="CONTRARO_SEÑALIZACIONES1"/>
      <sheetName val="Presup"/>
      <sheetName val="EDIFICIO COUNTERS"/>
    </sheetNames>
    <sheetDataSet>
      <sheetData sheetId="0"/>
      <sheetData sheetId="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sheetName val="MORTEROS Y HR"/>
      <sheetName val="GASTOS INDIR."/>
      <sheetName val="CANAL BOHECHIO"/>
      <sheetName val="COMUNES"/>
      <sheetName val="P CASAS 1"/>
      <sheetName val="P CASA 2"/>
      <sheetName val="MATERIALES LISTADO"/>
      <sheetName val="EQUIPOS LISTADO"/>
      <sheetName val="MANO OBRA LISTADO"/>
      <sheetName val="REMOCION COMPUERTA"/>
      <sheetName val="BOMBAS DE AGU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D8">
            <v>0.5</v>
          </cell>
        </row>
        <row r="9">
          <cell r="D9">
            <v>180</v>
          </cell>
        </row>
        <row r="10">
          <cell r="D10">
            <v>200</v>
          </cell>
        </row>
        <row r="12">
          <cell r="D12">
            <v>175</v>
          </cell>
        </row>
        <row r="17">
          <cell r="D17">
            <v>81.95</v>
          </cell>
        </row>
      </sheetData>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ano de Obra"/>
      <sheetName val="Analisis"/>
      <sheetName val="Rdmo Matariales"/>
      <sheetName val="Resumen de analisis"/>
    </sheetNames>
    <sheetDataSet>
      <sheetData sheetId="0"/>
      <sheetData sheetId="1">
        <row r="4">
          <cell r="D4">
            <v>4377</v>
          </cell>
        </row>
        <row r="8">
          <cell r="D8">
            <v>350</v>
          </cell>
        </row>
        <row r="10">
          <cell r="D10">
            <v>830</v>
          </cell>
        </row>
        <row r="11">
          <cell r="D11">
            <v>639</v>
          </cell>
        </row>
        <row r="12">
          <cell r="D12">
            <v>511</v>
          </cell>
        </row>
        <row r="13">
          <cell r="D13">
            <v>448</v>
          </cell>
        </row>
        <row r="14">
          <cell r="D14">
            <v>294</v>
          </cell>
        </row>
        <row r="15">
          <cell r="D15">
            <v>268</v>
          </cell>
        </row>
        <row r="556">
          <cell r="D556">
            <v>574.99992450000002</v>
          </cell>
        </row>
        <row r="778">
          <cell r="D778">
            <v>154</v>
          </cell>
        </row>
      </sheetData>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ervaciones de Proyectos"/>
      <sheetName val="Personal"/>
      <sheetName val="Proveedores"/>
      <sheetName val="Provincias"/>
      <sheetName val="AISC 13th Ed Properties Viewer"/>
      <sheetName val="Presupuesto MotoLobby"/>
      <sheetName val="HormigónArmado"/>
      <sheetName val="ListaPrecios"/>
      <sheetName val="Cotizaciones"/>
      <sheetName val="Conexiones"/>
      <sheetName val="Informe de Cuantía"/>
      <sheetName val="Presupuesto"/>
      <sheetName val="M.O. MinisterioTrabajo"/>
      <sheetName val="Hoja2"/>
      <sheetName val="EstructuraMetalica"/>
      <sheetName val="PRESUPUESTO-viceministerio"/>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ID</v>
          </cell>
          <cell r="B1" t="str">
            <v>Partida</v>
          </cell>
          <cell r="C1" t="str">
            <v>Vol</v>
          </cell>
          <cell r="D1" t="str">
            <v>Desp.</v>
          </cell>
          <cell r="E1" t="str">
            <v>Ud</v>
          </cell>
          <cell r="F1" t="str">
            <v>Costo Unitario</v>
          </cell>
          <cell r="G1" t="str">
            <v>ITBIS</v>
          </cell>
          <cell r="H1" t="str">
            <v>Importe</v>
          </cell>
          <cell r="I1" t="str">
            <v>Precio Unitario</v>
          </cell>
        </row>
        <row r="3">
          <cell r="A3" t="str">
            <v>I</v>
          </cell>
          <cell r="B3" t="str">
            <v>Hormigón Armado</v>
          </cell>
          <cell r="E3">
            <v>1</v>
          </cell>
        </row>
        <row r="5">
          <cell r="A5">
            <v>1</v>
          </cell>
          <cell r="B5" t="str">
            <v>Análisis de Precio Unitario de 1.00 m3 de Zapata Z1 [ 1.00 x 1.00 x 0.30 ] m - f'c 210 kg/cm2 @ 28d - AsInf Ø1/2'' @ 0.20 m AD + AsSup Ø1/2'' @ 0.25 m AD :</v>
          </cell>
        </row>
        <row r="6">
          <cell r="B6" t="str">
            <v>Materiales</v>
          </cell>
        </row>
        <row r="7">
          <cell r="B7" t="str">
            <v>Hormigón Industrial f'c 240 kg/cm² @ 28d</v>
          </cell>
          <cell r="C7">
            <v>1</v>
          </cell>
          <cell r="D7">
            <v>5.0000000000000044E-2</v>
          </cell>
          <cell r="E7" t="str">
            <v>m3</v>
          </cell>
          <cell r="F7">
            <v>4703.3898305084749</v>
          </cell>
          <cell r="G7">
            <v>846.61</v>
          </cell>
          <cell r="H7">
            <v>5827.5</v>
          </cell>
        </row>
        <row r="8">
          <cell r="B8" t="str">
            <v>Acero ø3/8''</v>
          </cell>
          <cell r="C8">
            <v>0</v>
          </cell>
          <cell r="D8">
            <v>0</v>
          </cell>
          <cell r="E8" t="str">
            <v>QQ</v>
          </cell>
          <cell r="F8">
            <v>1864.4067796610161</v>
          </cell>
          <cell r="G8">
            <v>335.59</v>
          </cell>
          <cell r="H8">
            <v>0</v>
          </cell>
        </row>
        <row r="9">
          <cell r="B9" t="str">
            <v>Acero ø1/2''</v>
          </cell>
          <cell r="C9">
            <v>1.5189999999999999</v>
          </cell>
          <cell r="D9">
            <v>5.3324555628703217E-2</v>
          </cell>
          <cell r="E9" t="str">
            <v>QQ</v>
          </cell>
          <cell r="F9">
            <v>1864.4067796610161</v>
          </cell>
          <cell r="G9">
            <v>335.59</v>
          </cell>
          <cell r="H9">
            <v>3519.99</v>
          </cell>
        </row>
        <row r="10">
          <cell r="B10" t="str">
            <v>Acero ø3/4''</v>
          </cell>
          <cell r="C10">
            <v>0</v>
          </cell>
          <cell r="D10">
            <v>0</v>
          </cell>
          <cell r="E10" t="str">
            <v>QQ</v>
          </cell>
          <cell r="F10">
            <v>1864.4067796610161</v>
          </cell>
          <cell r="G10">
            <v>335.59</v>
          </cell>
          <cell r="H10">
            <v>0</v>
          </cell>
        </row>
        <row r="11">
          <cell r="B11" t="str">
            <v>Acero ø1''</v>
          </cell>
          <cell r="C11">
            <v>0</v>
          </cell>
          <cell r="D11">
            <v>0</v>
          </cell>
          <cell r="E11" t="str">
            <v>QQ</v>
          </cell>
          <cell r="F11">
            <v>1864.4067796610161</v>
          </cell>
          <cell r="G11">
            <v>335.59</v>
          </cell>
          <cell r="H11">
            <v>0</v>
          </cell>
        </row>
        <row r="12">
          <cell r="B12" t="str">
            <v xml:space="preserve">Alambre No.18 </v>
          </cell>
          <cell r="C12">
            <v>3.0379999999999998</v>
          </cell>
          <cell r="D12">
            <v>2.0408163265306214E-2</v>
          </cell>
          <cell r="E12" t="str">
            <v xml:space="preserve"> Lbs </v>
          </cell>
          <cell r="F12">
            <v>32.203389830508478</v>
          </cell>
          <cell r="G12">
            <v>5.8</v>
          </cell>
          <cell r="H12">
            <v>117.81</v>
          </cell>
        </row>
        <row r="13">
          <cell r="B13" t="str">
            <v>Mano de Obra</v>
          </cell>
        </row>
        <row r="14">
          <cell r="B14" t="str">
            <v>M. O.1014A-1 [1] Vaciado de Hormigón Industrial</v>
          </cell>
          <cell r="C14">
            <v>1</v>
          </cell>
          <cell r="D14">
            <v>0</v>
          </cell>
          <cell r="E14" t="str">
            <v>m³</v>
          </cell>
          <cell r="F14">
            <v>491.64407094362468</v>
          </cell>
          <cell r="G14">
            <v>0</v>
          </cell>
          <cell r="H14">
            <v>491.64</v>
          </cell>
        </row>
        <row r="15">
          <cell r="B15" t="str">
            <v>M. O.1077-9 [9] Coloc. acero normal</v>
          </cell>
          <cell r="C15">
            <v>1.5189999999999999</v>
          </cell>
          <cell r="D15">
            <v>5.3324555628703217E-2</v>
          </cell>
          <cell r="E15" t="str">
            <v>qq</v>
          </cell>
          <cell r="F15">
            <v>321.74313473582782</v>
          </cell>
          <cell r="G15">
            <v>0</v>
          </cell>
          <cell r="H15">
            <v>514.79</v>
          </cell>
        </row>
        <row r="16">
          <cell r="B16" t="str">
            <v>Servicios, Herramientas y Equipos</v>
          </cell>
        </row>
        <row r="17">
          <cell r="B17" t="str">
            <v>Calzos para Acero</v>
          </cell>
          <cell r="C17">
            <v>1.5189999999999999</v>
          </cell>
          <cell r="D17">
            <v>5.3324555628703217E-2</v>
          </cell>
          <cell r="E17" t="str">
            <v>QQ</v>
          </cell>
          <cell r="F17">
            <v>3</v>
          </cell>
          <cell r="G17">
            <v>0.54</v>
          </cell>
          <cell r="H17">
            <v>5.66</v>
          </cell>
        </row>
        <row r="18">
          <cell r="A18">
            <v>1</v>
          </cell>
          <cell r="B18" t="str">
            <v xml:space="preserve">Zapata Z1 [ 1.00 x 1.00 x 0.30 ] m - f'c 210 kg/cm2 @ 28d - AsInf Ø1/2'' @ 0.20 m AD + AsSup Ø1/2'' @ 0.25 m AD </v>
          </cell>
          <cell r="C18">
            <v>1</v>
          </cell>
          <cell r="E18" t="str">
            <v>m3</v>
          </cell>
          <cell r="I18">
            <v>10477.39</v>
          </cell>
        </row>
        <row r="20">
          <cell r="A20">
            <v>2</v>
          </cell>
          <cell r="B20" t="str">
            <v>Análisis de Precio Unitario de 1.00 m3 de Zapata Zesc [ 0.60 x 1.60 x 0.30 ] m - f'c 210 kg/cm2 @ 28d - As 4 Ø1/2'' - Est Ø1/2''@ 0.20 m:</v>
          </cell>
        </row>
        <row r="21">
          <cell r="B21" t="str">
            <v>Materiales</v>
          </cell>
        </row>
        <row r="22">
          <cell r="B22" t="str">
            <v>Hormigón Industrial f'c 240 kg/cm² @ 28d</v>
          </cell>
          <cell r="C22">
            <v>1</v>
          </cell>
          <cell r="D22">
            <v>5.0000000000000044E-2</v>
          </cell>
          <cell r="E22" t="str">
            <v>m3</v>
          </cell>
          <cell r="F22">
            <v>4703.3898305084749</v>
          </cell>
          <cell r="G22">
            <v>846.61</v>
          </cell>
          <cell r="H22">
            <v>5827.5</v>
          </cell>
        </row>
        <row r="23">
          <cell r="B23" t="str">
            <v>Acero ø3/8''</v>
          </cell>
          <cell r="C23">
            <v>0.32</v>
          </cell>
          <cell r="D23">
            <v>0.25000000000000006</v>
          </cell>
          <cell r="E23" t="str">
            <v>QQ</v>
          </cell>
          <cell r="F23">
            <v>1864.4067796610161</v>
          </cell>
          <cell r="G23">
            <v>335.59</v>
          </cell>
          <cell r="H23">
            <v>880</v>
          </cell>
        </row>
        <row r="24">
          <cell r="B24" t="str">
            <v>Acero ø1/2''</v>
          </cell>
          <cell r="C24">
            <v>0.53400000000000003</v>
          </cell>
          <cell r="D24">
            <v>0.12359550561797764</v>
          </cell>
          <cell r="E24" t="str">
            <v>QQ</v>
          </cell>
          <cell r="F24">
            <v>1864.4067796610161</v>
          </cell>
          <cell r="G24">
            <v>335.59</v>
          </cell>
          <cell r="H24">
            <v>1320</v>
          </cell>
        </row>
        <row r="25">
          <cell r="B25" t="str">
            <v>Acero ø3/4''</v>
          </cell>
          <cell r="C25">
            <v>0</v>
          </cell>
          <cell r="D25">
            <v>0</v>
          </cell>
          <cell r="E25" t="str">
            <v>QQ</v>
          </cell>
          <cell r="F25">
            <v>1864.4067796610161</v>
          </cell>
          <cell r="G25">
            <v>335.59</v>
          </cell>
          <cell r="H25">
            <v>0</v>
          </cell>
        </row>
        <row r="26">
          <cell r="B26" t="str">
            <v>Acero ø1''</v>
          </cell>
          <cell r="C26">
            <v>0</v>
          </cell>
          <cell r="D26">
            <v>0</v>
          </cell>
          <cell r="E26" t="str">
            <v>QQ</v>
          </cell>
          <cell r="F26">
            <v>1864.4067796610161</v>
          </cell>
          <cell r="G26">
            <v>335.59</v>
          </cell>
          <cell r="H26">
            <v>0</v>
          </cell>
        </row>
        <row r="27">
          <cell r="B27" t="str">
            <v xml:space="preserve">Alambre No.18 </v>
          </cell>
          <cell r="C27">
            <v>1.7080000000000002</v>
          </cell>
          <cell r="D27">
            <v>5.3864168618266893E-2</v>
          </cell>
          <cell r="E27" t="str">
            <v xml:space="preserve"> Lbs </v>
          </cell>
          <cell r="F27">
            <v>32.203389830508478</v>
          </cell>
          <cell r="G27">
            <v>5.8</v>
          </cell>
          <cell r="H27">
            <v>68.41</v>
          </cell>
        </row>
        <row r="28">
          <cell r="B28" t="str">
            <v>Mano de Obra</v>
          </cell>
        </row>
        <row r="29">
          <cell r="B29" t="str">
            <v>M. O.1014A-1 [1] Vaciado de Hormigón Industrial</v>
          </cell>
          <cell r="C29">
            <v>1</v>
          </cell>
          <cell r="D29">
            <v>0</v>
          </cell>
          <cell r="E29" t="str">
            <v>m³</v>
          </cell>
          <cell r="F29">
            <v>491.64407094362468</v>
          </cell>
          <cell r="G29">
            <v>0</v>
          </cell>
          <cell r="H29">
            <v>491.64</v>
          </cell>
        </row>
        <row r="30">
          <cell r="B30" t="str">
            <v>M. O.1077-9 [9] Coloc. acero normal</v>
          </cell>
          <cell r="C30">
            <v>0.85400000000000009</v>
          </cell>
          <cell r="D30">
            <v>5.3864168618266893E-2</v>
          </cell>
          <cell r="E30" t="str">
            <v>qq</v>
          </cell>
          <cell r="F30">
            <v>321.74313473582782</v>
          </cell>
          <cell r="G30">
            <v>0</v>
          </cell>
          <cell r="H30">
            <v>289.57</v>
          </cell>
        </row>
        <row r="31">
          <cell r="B31" t="str">
            <v>Servicios, Herramientas y Equipos</v>
          </cell>
        </row>
        <row r="32">
          <cell r="B32" t="str">
            <v>Calzos para Acero</v>
          </cell>
          <cell r="C32">
            <v>0.85400000000000009</v>
          </cell>
          <cell r="D32">
            <v>5.3864168618266893E-2</v>
          </cell>
          <cell r="E32" t="str">
            <v>QQ</v>
          </cell>
          <cell r="F32">
            <v>3</v>
          </cell>
          <cell r="G32">
            <v>0.54</v>
          </cell>
          <cell r="H32">
            <v>3.19</v>
          </cell>
        </row>
        <row r="33">
          <cell r="A33">
            <v>2</v>
          </cell>
          <cell r="B33" t="str">
            <v>Zapata Zesc [ 0.60 x 1.60 x 0.30 ] m - f'c 210 kg/cm2 @ 28d - As 4 Ø1/2'' - Est Ø1/2''@ 0.20 m</v>
          </cell>
          <cell r="C33">
            <v>1</v>
          </cell>
          <cell r="E33" t="str">
            <v>m3</v>
          </cell>
          <cell r="I33">
            <v>8880.31</v>
          </cell>
        </row>
        <row r="35">
          <cell r="A35">
            <v>3</v>
          </cell>
          <cell r="B35" t="str">
            <v>Análisis de Precio Unitario de 1.00 m3 de Columna C1 [ 0.25 x 0.25 x 0.90 ] m - f'c 210 kg/cm2 @ 28d - 4 Ø1/2'' + 2 Est. Ø 3/8'' @ 0.10 m:</v>
          </cell>
        </row>
        <row r="36">
          <cell r="B36" t="str">
            <v>Materiales</v>
          </cell>
        </row>
        <row r="37">
          <cell r="B37" t="str">
            <v>Hormigón Industrial f'c 240 kg/cm² @ 28d</v>
          </cell>
          <cell r="C37">
            <v>1</v>
          </cell>
          <cell r="D37">
            <v>5.0000000000000044E-2</v>
          </cell>
          <cell r="E37" t="str">
            <v>m3</v>
          </cell>
          <cell r="F37">
            <v>4703.3898305084749</v>
          </cell>
          <cell r="G37">
            <v>846.61</v>
          </cell>
          <cell r="H37">
            <v>5827.5</v>
          </cell>
        </row>
        <row r="38">
          <cell r="B38" t="str">
            <v>Acero ø3/8''</v>
          </cell>
          <cell r="C38">
            <v>0</v>
          </cell>
          <cell r="D38">
            <v>0</v>
          </cell>
          <cell r="E38" t="str">
            <v>QQ</v>
          </cell>
          <cell r="F38">
            <v>1864.4067796610161</v>
          </cell>
          <cell r="G38">
            <v>335.59</v>
          </cell>
          <cell r="H38">
            <v>0</v>
          </cell>
        </row>
        <row r="39">
          <cell r="B39" t="str">
            <v>Acero ø1/2''</v>
          </cell>
          <cell r="C39">
            <v>0</v>
          </cell>
          <cell r="D39">
            <v>0</v>
          </cell>
          <cell r="E39" t="str">
            <v>QQ</v>
          </cell>
          <cell r="F39">
            <v>1864.4067796610161</v>
          </cell>
          <cell r="G39">
            <v>335.59</v>
          </cell>
          <cell r="H39">
            <v>0</v>
          </cell>
        </row>
        <row r="40">
          <cell r="B40" t="str">
            <v>Acero ø3/4''</v>
          </cell>
          <cell r="C40">
            <v>2.234</v>
          </cell>
          <cell r="D40">
            <v>2.9543419874664405E-2</v>
          </cell>
          <cell r="E40" t="str">
            <v>QQ</v>
          </cell>
          <cell r="F40">
            <v>1864.4067796610161</v>
          </cell>
          <cell r="G40">
            <v>335.59</v>
          </cell>
          <cell r="H40">
            <v>5059.99</v>
          </cell>
        </row>
        <row r="41">
          <cell r="B41" t="str">
            <v>Acero ø1''</v>
          </cell>
          <cell r="C41">
            <v>0</v>
          </cell>
          <cell r="D41">
            <v>0</v>
          </cell>
          <cell r="E41" t="str">
            <v>QQ</v>
          </cell>
          <cell r="F41">
            <v>1864.4067796610161</v>
          </cell>
          <cell r="G41">
            <v>335.59</v>
          </cell>
          <cell r="H41">
            <v>0</v>
          </cell>
        </row>
        <row r="42">
          <cell r="B42" t="str">
            <v xml:space="preserve">Alambre No.18 </v>
          </cell>
          <cell r="C42">
            <v>4.468</v>
          </cell>
          <cell r="D42">
            <v>7.162041181736801E-3</v>
          </cell>
          <cell r="E42" t="str">
            <v xml:space="preserve"> Lbs </v>
          </cell>
          <cell r="F42">
            <v>32.203389830508478</v>
          </cell>
          <cell r="G42">
            <v>5.8</v>
          </cell>
          <cell r="H42">
            <v>171.02</v>
          </cell>
        </row>
        <row r="43">
          <cell r="B43" t="str">
            <v>Mano de Obra</v>
          </cell>
        </row>
        <row r="44">
          <cell r="B44" t="str">
            <v>M. O.1014A-1 [1] Vaciado de Hormigón Industrial</v>
          </cell>
          <cell r="C44">
            <v>1</v>
          </cell>
          <cell r="D44">
            <v>0</v>
          </cell>
          <cell r="E44" t="str">
            <v>m³</v>
          </cell>
          <cell r="F44">
            <v>491.64407094362468</v>
          </cell>
          <cell r="G44">
            <v>0</v>
          </cell>
          <cell r="H44">
            <v>491.64</v>
          </cell>
        </row>
        <row r="45">
          <cell r="B45" t="str">
            <v>M. O.1077-9 [9] Coloc. acero normal</v>
          </cell>
          <cell r="C45">
            <v>2.234</v>
          </cell>
          <cell r="D45">
            <v>2.9543419874664405E-2</v>
          </cell>
          <cell r="E45" t="str">
            <v>qq</v>
          </cell>
          <cell r="F45">
            <v>321.74313473582782</v>
          </cell>
          <cell r="G45">
            <v>0</v>
          </cell>
          <cell r="H45">
            <v>740.01</v>
          </cell>
        </row>
        <row r="46">
          <cell r="B46" t="str">
            <v>Servicios, Herramientas y Equipos</v>
          </cell>
        </row>
        <row r="47">
          <cell r="B47" t="str">
            <v>Calzos para Acero</v>
          </cell>
          <cell r="C47">
            <v>2.234</v>
          </cell>
          <cell r="D47">
            <v>2.9543419874664405E-2</v>
          </cell>
          <cell r="E47" t="str">
            <v>QQ</v>
          </cell>
          <cell r="F47">
            <v>3</v>
          </cell>
          <cell r="G47">
            <v>0.54</v>
          </cell>
          <cell r="H47">
            <v>8.14</v>
          </cell>
        </row>
        <row r="48">
          <cell r="A48">
            <v>3</v>
          </cell>
          <cell r="B48" t="str">
            <v>Columna C1 [ 0.25 x 0.25 x 0.90 ] m - f'c 210 kg/cm2 @ 28d - 4 Ø1/2'' + 2 Est. Ø 3/8'' @ 0.10 m</v>
          </cell>
          <cell r="C48">
            <v>1</v>
          </cell>
          <cell r="E48" t="str">
            <v>m3</v>
          </cell>
          <cell r="I48">
            <v>12298.3</v>
          </cell>
        </row>
        <row r="50">
          <cell r="A50">
            <v>4</v>
          </cell>
          <cell r="B50" t="str">
            <v>Análisis de Precio Unitario de 1.00 m3 de Viga VR [ 0.20 x 0.15 x 32.18 ] m - f'c 210 kg/cm2 @ 28d - 4 Ø3/4'' + 2 Est. Ø 3/8'' @ 0.10 | 0.20 | 0.10 m:</v>
          </cell>
        </row>
        <row r="51">
          <cell r="B51" t="str">
            <v>Materiales</v>
          </cell>
        </row>
        <row r="52">
          <cell r="B52" t="str">
            <v>Hormigón Industrial f'c 240 kg/cm² @ 28d</v>
          </cell>
          <cell r="C52">
            <v>1</v>
          </cell>
          <cell r="D52">
            <v>5.0000000000000044E-2</v>
          </cell>
          <cell r="E52" t="str">
            <v>m3</v>
          </cell>
          <cell r="F52">
            <v>4703.3898305084749</v>
          </cell>
          <cell r="G52">
            <v>846.61</v>
          </cell>
          <cell r="H52">
            <v>5827.5</v>
          </cell>
        </row>
        <row r="53">
          <cell r="B53" t="str">
            <v>Acero ø3/8''</v>
          </cell>
          <cell r="C53">
            <v>1.0940000000000001</v>
          </cell>
          <cell r="D53">
            <v>5.4844606946983588E-3</v>
          </cell>
          <cell r="E53" t="str">
            <v>QQ</v>
          </cell>
          <cell r="F53">
            <v>1864.4067796610161</v>
          </cell>
          <cell r="G53">
            <v>335.59</v>
          </cell>
          <cell r="H53">
            <v>2420</v>
          </cell>
        </row>
        <row r="54">
          <cell r="B54" t="str">
            <v>Acero ø1/2''</v>
          </cell>
          <cell r="C54">
            <v>2.956</v>
          </cell>
          <cell r="D54">
            <v>1.4884979702300419E-2</v>
          </cell>
          <cell r="E54" t="str">
            <v>QQ</v>
          </cell>
          <cell r="F54">
            <v>1864.4067796610161</v>
          </cell>
          <cell r="G54">
            <v>335.59</v>
          </cell>
          <cell r="H54">
            <v>6599.99</v>
          </cell>
        </row>
        <row r="55">
          <cell r="B55" t="str">
            <v>Acero ø3/4''</v>
          </cell>
          <cell r="C55">
            <v>0</v>
          </cell>
          <cell r="D55">
            <v>0</v>
          </cell>
          <cell r="E55" t="str">
            <v>QQ</v>
          </cell>
          <cell r="F55">
            <v>1864.4067796610161</v>
          </cell>
          <cell r="G55">
            <v>335.59</v>
          </cell>
          <cell r="H55">
            <v>0</v>
          </cell>
        </row>
        <row r="56">
          <cell r="B56" t="str">
            <v>Acero ø1''</v>
          </cell>
          <cell r="C56">
            <v>0</v>
          </cell>
          <cell r="D56">
            <v>0</v>
          </cell>
          <cell r="E56" t="str">
            <v>QQ</v>
          </cell>
          <cell r="F56">
            <v>1864.4067796610161</v>
          </cell>
          <cell r="G56">
            <v>335.59</v>
          </cell>
          <cell r="H56">
            <v>0</v>
          </cell>
        </row>
        <row r="57">
          <cell r="B57" t="str">
            <v xml:space="preserve">Alambre No.18 </v>
          </cell>
          <cell r="C57">
            <v>8.1</v>
          </cell>
          <cell r="D57">
            <v>0</v>
          </cell>
          <cell r="E57" t="str">
            <v xml:space="preserve"> Lbs </v>
          </cell>
          <cell r="F57">
            <v>32.203389830508478</v>
          </cell>
          <cell r="G57">
            <v>5.8</v>
          </cell>
          <cell r="H57">
            <v>307.83</v>
          </cell>
        </row>
        <row r="58">
          <cell r="B58" t="str">
            <v>Mano de Obra</v>
          </cell>
        </row>
        <row r="59">
          <cell r="B59" t="str">
            <v>M. O.1014A-1 [1] Vaciado de Hormigón Industrial</v>
          </cell>
          <cell r="C59">
            <v>1</v>
          </cell>
          <cell r="D59">
            <v>0</v>
          </cell>
          <cell r="E59" t="str">
            <v>m³</v>
          </cell>
          <cell r="F59">
            <v>491.64407094362468</v>
          </cell>
          <cell r="G59">
            <v>0</v>
          </cell>
          <cell r="H59">
            <v>491.64</v>
          </cell>
        </row>
        <row r="60">
          <cell r="B60" t="str">
            <v>M. O.1077-9 [9] Coloc. acero normal</v>
          </cell>
          <cell r="C60">
            <v>4.05</v>
          </cell>
          <cell r="D60">
            <v>1.2345679012345855E-2</v>
          </cell>
          <cell r="E60" t="str">
            <v>qq</v>
          </cell>
          <cell r="F60">
            <v>321.74313473582782</v>
          </cell>
          <cell r="G60">
            <v>0</v>
          </cell>
          <cell r="H60">
            <v>1319.15</v>
          </cell>
        </row>
        <row r="61">
          <cell r="B61" t="str">
            <v>Servicios, Herramientas y Equipos</v>
          </cell>
        </row>
        <row r="62">
          <cell r="B62" t="str">
            <v>Calzos para Acero</v>
          </cell>
          <cell r="C62">
            <v>4.05</v>
          </cell>
          <cell r="D62">
            <v>1.2345679012345855E-2</v>
          </cell>
          <cell r="E62" t="str">
            <v>QQ</v>
          </cell>
          <cell r="F62">
            <v>3</v>
          </cell>
          <cell r="G62">
            <v>0.54</v>
          </cell>
          <cell r="H62">
            <v>14.51</v>
          </cell>
        </row>
        <row r="63">
          <cell r="A63">
            <v>4</v>
          </cell>
          <cell r="B63" t="str">
            <v>Viga VR [ 0.20 x 0.15 x 32.18 ] m - f'c 210 kg/cm2 @ 28d - 4 Ø3/4'' + 2 Est. Ø 3/8'' @ 0.10 | 0.20 | 0.10 m</v>
          </cell>
          <cell r="C63">
            <v>1</v>
          </cell>
          <cell r="E63" t="str">
            <v>m3</v>
          </cell>
          <cell r="I63">
            <v>16980.62</v>
          </cell>
        </row>
        <row r="65">
          <cell r="A65">
            <v>5</v>
          </cell>
          <cell r="B65" t="str">
            <v>Análisis de Precio Unitario de 1.00 m3 de Losa CAF L1 [ 11.98 x 2.84 x 0.10 ] m - f'c 210 kg/cm2 @ 28d - Malla Electrosoldada D2.7 x D 2.7 - 150 x 150:</v>
          </cell>
        </row>
        <row r="66">
          <cell r="B66" t="str">
            <v>Materiales</v>
          </cell>
        </row>
        <row r="67">
          <cell r="B67" t="str">
            <v>Hormigón Industrial f'c 240 kg/cm² @ 28d</v>
          </cell>
          <cell r="C67">
            <v>1</v>
          </cell>
          <cell r="D67">
            <v>5.0000000000000044E-2</v>
          </cell>
          <cell r="E67" t="str">
            <v>m3</v>
          </cell>
          <cell r="F67">
            <v>4703.3898305084749</v>
          </cell>
          <cell r="G67">
            <v>846.61</v>
          </cell>
          <cell r="H67">
            <v>5827.5</v>
          </cell>
        </row>
        <row r="68">
          <cell r="B68" t="str">
            <v xml:space="preserve">Acero malla (D2.7 x D2.7, 150 x 150,Rollo 2.40 x 40.00 m., 3.90 qq) </v>
          </cell>
          <cell r="C68">
            <v>0.10416666666666667</v>
          </cell>
          <cell r="D68">
            <v>5.599999999999996E-2</v>
          </cell>
          <cell r="E68" t="str">
            <v xml:space="preserve"> Rollo </v>
          </cell>
          <cell r="F68">
            <v>6991.7627118644077</v>
          </cell>
          <cell r="G68">
            <v>1258.52</v>
          </cell>
          <cell r="H68">
            <v>907.53</v>
          </cell>
        </row>
        <row r="69">
          <cell r="B69" t="str">
            <v>Acero ø3/8''</v>
          </cell>
          <cell r="C69">
            <v>5.8000000000000003E-2</v>
          </cell>
          <cell r="D69">
            <v>3.4482758620689564E-2</v>
          </cell>
          <cell r="E69" t="str">
            <v>QQ</v>
          </cell>
          <cell r="F69">
            <v>1864.4067796610161</v>
          </cell>
          <cell r="G69">
            <v>335.59</v>
          </cell>
          <cell r="H69">
            <v>132</v>
          </cell>
        </row>
        <row r="70">
          <cell r="B70" t="str">
            <v>Acero ø1/2''</v>
          </cell>
          <cell r="C70">
            <v>0</v>
          </cell>
          <cell r="D70">
            <v>0</v>
          </cell>
          <cell r="E70" t="str">
            <v>QQ</v>
          </cell>
          <cell r="F70">
            <v>1864.4067796610161</v>
          </cell>
          <cell r="G70">
            <v>335.59</v>
          </cell>
          <cell r="H70">
            <v>0</v>
          </cell>
        </row>
        <row r="71">
          <cell r="B71" t="str">
            <v>Acero ø3/4''</v>
          </cell>
          <cell r="C71">
            <v>0</v>
          </cell>
          <cell r="D71">
            <v>0</v>
          </cell>
          <cell r="E71" t="str">
            <v>QQ</v>
          </cell>
          <cell r="F71">
            <v>1864.4067796610161</v>
          </cell>
          <cell r="G71">
            <v>335.59</v>
          </cell>
          <cell r="H71">
            <v>0</v>
          </cell>
        </row>
        <row r="72">
          <cell r="B72" t="str">
            <v>Acero ø1''</v>
          </cell>
          <cell r="C72">
            <v>0</v>
          </cell>
          <cell r="D72">
            <v>0</v>
          </cell>
          <cell r="E72" t="str">
            <v>QQ</v>
          </cell>
          <cell r="F72">
            <v>1864.4067796610161</v>
          </cell>
          <cell r="G72">
            <v>335.59</v>
          </cell>
          <cell r="H72">
            <v>0</v>
          </cell>
        </row>
        <row r="73">
          <cell r="B73" t="str">
            <v xml:space="preserve">Alambre No.18 </v>
          </cell>
          <cell r="C73">
            <v>0.11600000000000001</v>
          </cell>
          <cell r="D73">
            <v>3.4482758620689564E-2</v>
          </cell>
          <cell r="E73" t="str">
            <v xml:space="preserve"> Lbs </v>
          </cell>
          <cell r="F73">
            <v>32.203389830508478</v>
          </cell>
          <cell r="G73">
            <v>5.8</v>
          </cell>
          <cell r="H73">
            <v>4.5599999999999996</v>
          </cell>
        </row>
        <row r="74">
          <cell r="B74" t="str">
            <v>Mano de Obra</v>
          </cell>
        </row>
        <row r="75">
          <cell r="B75" t="str">
            <v>M. O.1014A-1 [1] Vaciado de Hormigón Industrial</v>
          </cell>
          <cell r="C75">
            <v>1</v>
          </cell>
          <cell r="D75">
            <v>0</v>
          </cell>
          <cell r="E75" t="str">
            <v>m³</v>
          </cell>
          <cell r="F75">
            <v>491.64407094362468</v>
          </cell>
          <cell r="G75">
            <v>0</v>
          </cell>
          <cell r="H75">
            <v>491.64</v>
          </cell>
        </row>
        <row r="76">
          <cell r="B76" t="str">
            <v>M. O.1077-9 [9] Coloc. acero normal</v>
          </cell>
          <cell r="C76">
            <v>0.46425</v>
          </cell>
          <cell r="D76">
            <v>7.7005923532579443E-2</v>
          </cell>
          <cell r="E76" t="str">
            <v>qq</v>
          </cell>
          <cell r="F76">
            <v>321.74313473582782</v>
          </cell>
          <cell r="G76">
            <v>0</v>
          </cell>
          <cell r="H76">
            <v>160.87</v>
          </cell>
        </row>
        <row r="77">
          <cell r="B77" t="str">
            <v>Servicios, Herramientas y Equipos</v>
          </cell>
        </row>
        <row r="78">
          <cell r="B78" t="str">
            <v>Calzos para Acero</v>
          </cell>
          <cell r="C78">
            <v>5.8000000000000003E-2</v>
          </cell>
          <cell r="D78">
            <v>3.4482758620689564E-2</v>
          </cell>
          <cell r="E78" t="str">
            <v>QQ</v>
          </cell>
          <cell r="F78">
            <v>3</v>
          </cell>
          <cell r="G78">
            <v>0.54</v>
          </cell>
          <cell r="H78">
            <v>0.21</v>
          </cell>
        </row>
        <row r="79">
          <cell r="A79">
            <v>5</v>
          </cell>
          <cell r="B79" t="str">
            <v>Losa CAF L1 [ 11.98 x 2.84 x 0.10 ] m - f'c 210 kg/cm2 @ 28d - Malla Electrosoldada D2.7 x D 2.7 - 150 x 150</v>
          </cell>
          <cell r="C79">
            <v>1</v>
          </cell>
          <cell r="E79" t="str">
            <v>m3</v>
          </cell>
          <cell r="I79">
            <v>7524.31</v>
          </cell>
        </row>
        <row r="81">
          <cell r="A81">
            <v>6</v>
          </cell>
          <cell r="B81" t="str">
            <v>Análisis de Precio Unitario de 1.00 m3 de Muro Arranque ESC [ 0.15 x 1.25 x 1.60 ] m - f'c 210 kg/cm2 @ 28d - Ø1/2'' @ 0.20 m AD:</v>
          </cell>
        </row>
        <row r="82">
          <cell r="B82" t="str">
            <v>Materiales</v>
          </cell>
        </row>
        <row r="83">
          <cell r="B83" t="str">
            <v>Hormigón Industrial f'c 240 kg/cm² @ 28d</v>
          </cell>
          <cell r="C83">
            <v>1</v>
          </cell>
          <cell r="D83">
            <v>5.0000000000000044E-2</v>
          </cell>
          <cell r="E83" t="str">
            <v>m3</v>
          </cell>
          <cell r="F83">
            <v>4703.3898305084749</v>
          </cell>
          <cell r="G83">
            <v>846.61</v>
          </cell>
          <cell r="H83">
            <v>5827.5</v>
          </cell>
        </row>
        <row r="84">
          <cell r="B84" t="str">
            <v>Acero ø3/8''</v>
          </cell>
          <cell r="C84">
            <v>0</v>
          </cell>
          <cell r="D84">
            <v>0</v>
          </cell>
          <cell r="E84" t="str">
            <v>QQ</v>
          </cell>
          <cell r="F84">
            <v>1864.4067796610161</v>
          </cell>
          <cell r="G84">
            <v>335.59</v>
          </cell>
          <cell r="H84">
            <v>0</v>
          </cell>
        </row>
        <row r="85">
          <cell r="B85" t="str">
            <v>Acero ø1/2''</v>
          </cell>
          <cell r="C85">
            <v>3.18</v>
          </cell>
          <cell r="D85">
            <v>6.2893081761006345E-3</v>
          </cell>
          <cell r="E85" t="str">
            <v>QQ</v>
          </cell>
          <cell r="F85">
            <v>1864.4067796610161</v>
          </cell>
          <cell r="G85">
            <v>335.59</v>
          </cell>
          <cell r="H85">
            <v>7039.99</v>
          </cell>
        </row>
        <row r="86">
          <cell r="B86" t="str">
            <v>Acero ø3/4''</v>
          </cell>
          <cell r="C86">
            <v>0</v>
          </cell>
          <cell r="D86">
            <v>0</v>
          </cell>
          <cell r="E86" t="str">
            <v>QQ</v>
          </cell>
          <cell r="F86">
            <v>1864.4067796610161</v>
          </cell>
          <cell r="G86">
            <v>335.59</v>
          </cell>
          <cell r="H86">
            <v>0</v>
          </cell>
        </row>
        <row r="87">
          <cell r="B87" t="str">
            <v>Acero ø1''</v>
          </cell>
          <cell r="C87">
            <v>0</v>
          </cell>
          <cell r="D87">
            <v>0</v>
          </cell>
          <cell r="E87" t="str">
            <v>QQ</v>
          </cell>
          <cell r="F87">
            <v>1864.4067796610161</v>
          </cell>
          <cell r="G87">
            <v>335.59</v>
          </cell>
          <cell r="H87">
            <v>0</v>
          </cell>
        </row>
        <row r="88">
          <cell r="B88" t="str">
            <v xml:space="preserve">Alambre No.18 </v>
          </cell>
          <cell r="C88">
            <v>6.36</v>
          </cell>
          <cell r="D88">
            <v>6.2893081761006345E-3</v>
          </cell>
          <cell r="E88" t="str">
            <v xml:space="preserve"> Lbs </v>
          </cell>
          <cell r="F88">
            <v>32.203389830508478</v>
          </cell>
          <cell r="G88">
            <v>5.8</v>
          </cell>
          <cell r="H88">
            <v>243.22</v>
          </cell>
        </row>
        <row r="89">
          <cell r="B89" t="str">
            <v>Mano de Obra</v>
          </cell>
        </row>
        <row r="90">
          <cell r="B90" t="str">
            <v>M. O.1014A-1 [1] Vaciado de Hormigón Industrial</v>
          </cell>
          <cell r="C90">
            <v>1</v>
          </cell>
          <cell r="D90">
            <v>0</v>
          </cell>
          <cell r="E90" t="str">
            <v>m³</v>
          </cell>
          <cell r="F90">
            <v>491.64407094362468</v>
          </cell>
          <cell r="G90">
            <v>0</v>
          </cell>
          <cell r="H90">
            <v>491.64</v>
          </cell>
        </row>
        <row r="91">
          <cell r="B91" t="str">
            <v>M. O.1077-9 [9] Coloc. acero normal</v>
          </cell>
          <cell r="C91">
            <v>3.18</v>
          </cell>
          <cell r="D91">
            <v>6.2893081761006345E-3</v>
          </cell>
          <cell r="E91" t="str">
            <v>qq</v>
          </cell>
          <cell r="F91">
            <v>321.74313473582782</v>
          </cell>
          <cell r="G91">
            <v>0</v>
          </cell>
          <cell r="H91">
            <v>1029.58</v>
          </cell>
        </row>
        <row r="92">
          <cell r="B92" t="str">
            <v>Servicios, Herramientas y Equipos</v>
          </cell>
        </row>
        <row r="93">
          <cell r="B93" t="str">
            <v>Enc. &amp; Desenc. Muro [ t= 0.15 ] m</v>
          </cell>
          <cell r="C93">
            <v>3.18</v>
          </cell>
          <cell r="D93">
            <v>6.2893081761006345E-3</v>
          </cell>
          <cell r="E93" t="str">
            <v>m2</v>
          </cell>
          <cell r="F93">
            <v>294.06779661016952</v>
          </cell>
          <cell r="G93">
            <v>52.93</v>
          </cell>
          <cell r="H93">
            <v>1110.3900000000001</v>
          </cell>
        </row>
        <row r="94">
          <cell r="A94">
            <v>6</v>
          </cell>
          <cell r="B94" t="str">
            <v>Muro Arranque ESC [ 0.15 x 1.25 x 1.60 ] m - f'c 210 kg/cm2 @ 28d - Ø1/2'' @ 0.20 m AD</v>
          </cell>
          <cell r="C94">
            <v>1</v>
          </cell>
          <cell r="E94" t="str">
            <v>m3</v>
          </cell>
          <cell r="I94">
            <v>15742.32</v>
          </cell>
        </row>
        <row r="96">
          <cell r="A96">
            <v>7</v>
          </cell>
          <cell r="B96" t="str">
            <v>Análisis de Precio Unitario de 1.00 m3 de Rampa ESC [ 1.60 x 0.15 x 1.70 ] m - f'c 210 kg/cm2 @ 28d - Ø1/2'' @ 0.20 m AD:</v>
          </cell>
        </row>
        <row r="97">
          <cell r="B97" t="str">
            <v>Materiales</v>
          </cell>
        </row>
        <row r="98">
          <cell r="B98" t="str">
            <v>Hormigón Industrial f'c 240 kg/cm² @ 28d</v>
          </cell>
          <cell r="C98">
            <v>1</v>
          </cell>
          <cell r="D98">
            <v>5.0000000000000044E-2</v>
          </cell>
          <cell r="E98" t="str">
            <v>m3</v>
          </cell>
          <cell r="F98">
            <v>4703.3898305084749</v>
          </cell>
          <cell r="G98">
            <v>846.61</v>
          </cell>
          <cell r="H98">
            <v>5827.5</v>
          </cell>
        </row>
        <row r="99">
          <cell r="B99" t="str">
            <v>Acero ø3/8''</v>
          </cell>
          <cell r="C99">
            <v>0</v>
          </cell>
          <cell r="D99">
            <v>0</v>
          </cell>
          <cell r="E99" t="str">
            <v>QQ</v>
          </cell>
          <cell r="F99">
            <v>1864.4067796610161</v>
          </cell>
          <cell r="G99">
            <v>335.59</v>
          </cell>
          <cell r="H99">
            <v>0</v>
          </cell>
        </row>
        <row r="100">
          <cell r="B100" t="str">
            <v>Acero ø1/2''</v>
          </cell>
          <cell r="C100">
            <v>1.651</v>
          </cell>
          <cell r="D100">
            <v>2.9678982434888038E-2</v>
          </cell>
          <cell r="E100" t="str">
            <v>QQ</v>
          </cell>
          <cell r="F100">
            <v>1864.4067796610161</v>
          </cell>
          <cell r="G100">
            <v>335.59</v>
          </cell>
          <cell r="H100">
            <v>3739.99</v>
          </cell>
        </row>
        <row r="101">
          <cell r="B101" t="str">
            <v>Acero ø3/4''</v>
          </cell>
          <cell r="C101">
            <v>0</v>
          </cell>
          <cell r="D101">
            <v>0</v>
          </cell>
          <cell r="E101" t="str">
            <v>QQ</v>
          </cell>
          <cell r="F101">
            <v>1864.4067796610161</v>
          </cell>
          <cell r="G101">
            <v>335.59</v>
          </cell>
          <cell r="H101">
            <v>0</v>
          </cell>
        </row>
        <row r="102">
          <cell r="B102" t="str">
            <v>Acero ø1''</v>
          </cell>
          <cell r="C102">
            <v>0</v>
          </cell>
          <cell r="D102">
            <v>0</v>
          </cell>
          <cell r="E102" t="str">
            <v>QQ</v>
          </cell>
          <cell r="F102">
            <v>1864.4067796610161</v>
          </cell>
          <cell r="G102">
            <v>335.59</v>
          </cell>
          <cell r="H102">
            <v>0</v>
          </cell>
        </row>
        <row r="103">
          <cell r="B103" t="str">
            <v xml:space="preserve">Alambre No.18 </v>
          </cell>
          <cell r="C103">
            <v>3.302</v>
          </cell>
          <cell r="D103">
            <v>2.9678982434888038E-2</v>
          </cell>
          <cell r="E103" t="str">
            <v xml:space="preserve"> Lbs </v>
          </cell>
          <cell r="F103">
            <v>32.203389830508478</v>
          </cell>
          <cell r="G103">
            <v>5.8</v>
          </cell>
          <cell r="H103">
            <v>129.21</v>
          </cell>
        </row>
        <row r="104">
          <cell r="B104" t="str">
            <v>Mano de Obra</v>
          </cell>
        </row>
        <row r="105">
          <cell r="B105" t="str">
            <v>M. O.1014A-1 [1] Vaciado de Hormigón Industrial</v>
          </cell>
          <cell r="C105">
            <v>1</v>
          </cell>
          <cell r="D105">
            <v>0</v>
          </cell>
          <cell r="E105" t="str">
            <v>m³</v>
          </cell>
          <cell r="F105">
            <v>491.64407094362468</v>
          </cell>
          <cell r="G105">
            <v>0</v>
          </cell>
          <cell r="H105">
            <v>491.64</v>
          </cell>
        </row>
        <row r="106">
          <cell r="B106" t="str">
            <v>M. O.1077-9 [9] Coloc. acero normal</v>
          </cell>
          <cell r="C106">
            <v>1.651</v>
          </cell>
          <cell r="D106">
            <v>2.9678982434888038E-2</v>
          </cell>
          <cell r="E106" t="str">
            <v>qq</v>
          </cell>
          <cell r="F106">
            <v>321.74313473582782</v>
          </cell>
          <cell r="G106">
            <v>0</v>
          </cell>
          <cell r="H106">
            <v>546.96</v>
          </cell>
        </row>
        <row r="107">
          <cell r="B107" t="str">
            <v>Servicios, Herramientas y Equipos</v>
          </cell>
        </row>
        <row r="108">
          <cell r="B108" t="str">
            <v>Enc. &amp; Desenc. Tramo Escalones [1.00] m.</v>
          </cell>
          <cell r="C108">
            <v>2.0300000000000002</v>
          </cell>
          <cell r="D108">
            <v>3.4482758620689571E-2</v>
          </cell>
          <cell r="E108" t="str">
            <v>Ud</v>
          </cell>
          <cell r="F108">
            <v>42.372881355932208</v>
          </cell>
          <cell r="G108">
            <v>7.63</v>
          </cell>
          <cell r="H108">
            <v>105.01</v>
          </cell>
        </row>
        <row r="109">
          <cell r="B109" t="str">
            <v>Enc. &amp; Desenc. Tramo Rampa</v>
          </cell>
          <cell r="C109">
            <v>0.5</v>
          </cell>
          <cell r="D109">
            <v>0</v>
          </cell>
          <cell r="E109" t="str">
            <v>Ud</v>
          </cell>
          <cell r="F109">
            <v>4201.6949152542375</v>
          </cell>
          <cell r="G109">
            <v>756.31</v>
          </cell>
          <cell r="H109">
            <v>2479</v>
          </cell>
        </row>
        <row r="110">
          <cell r="A110">
            <v>7</v>
          </cell>
          <cell r="B110" t="str">
            <v>Rampa ESC [ 1.60 x 0.15 x 1.70 ] m - f'c 210 kg/cm2 @ 28d - Ø1/2'' @ 0.20 m AD</v>
          </cell>
          <cell r="C110">
            <v>1</v>
          </cell>
          <cell r="E110" t="str">
            <v>m3</v>
          </cell>
          <cell r="I110">
            <v>13319.31</v>
          </cell>
        </row>
        <row r="112">
          <cell r="A112">
            <v>8</v>
          </cell>
          <cell r="B112" t="str">
            <v>Análisis de Precio Unitario de 39.00 Ud de Combinación Especial:</v>
          </cell>
        </row>
        <row r="113">
          <cell r="B113" t="str">
            <v>Servicios, Herramientas y Equipos</v>
          </cell>
        </row>
        <row r="114">
          <cell r="B114" t="str">
            <v>Rampa ESC [ 1.60 x 0.15 x 1.70 ] m - f'c 210 kg/cm2 @ 28d - Ø1/2'' @ 0.20 m AD</v>
          </cell>
          <cell r="C114">
            <v>13</v>
          </cell>
          <cell r="D114">
            <v>7.6923076923076927E-2</v>
          </cell>
          <cell r="E114" t="str">
            <v>m3</v>
          </cell>
          <cell r="F114">
            <v>13319.31</v>
          </cell>
          <cell r="G114">
            <v>0</v>
          </cell>
          <cell r="H114">
            <v>186470.34</v>
          </cell>
        </row>
        <row r="115">
          <cell r="B115" t="str">
            <v>Rampa ESC [ 1.60 x 0.15 x 1.70 ] m - f'c 210 kg/cm2 @ 28d - Ø1/2'' @ 0.20 m AD</v>
          </cell>
          <cell r="C115">
            <v>13</v>
          </cell>
          <cell r="D115">
            <v>7.6923076923076927E-2</v>
          </cell>
          <cell r="E115" t="str">
            <v>m3</v>
          </cell>
          <cell r="F115">
            <v>13319.31</v>
          </cell>
          <cell r="G115">
            <v>0</v>
          </cell>
          <cell r="H115">
            <v>186470.34</v>
          </cell>
        </row>
        <row r="116">
          <cell r="A116">
            <v>8</v>
          </cell>
          <cell r="B116" t="str">
            <v>Combinación Especial</v>
          </cell>
          <cell r="C116">
            <v>39</v>
          </cell>
          <cell r="E116" t="str">
            <v>Ud</v>
          </cell>
          <cell r="I116">
            <v>9562.58</v>
          </cell>
        </row>
        <row r="119">
          <cell r="A119" t="str">
            <v>II</v>
          </cell>
          <cell r="B119" t="str">
            <v>Estructuras Metálicas</v>
          </cell>
          <cell r="E119">
            <v>2</v>
          </cell>
        </row>
        <row r="121">
          <cell r="A121">
            <v>9</v>
          </cell>
          <cell r="B121" t="str">
            <v>Análisis de Precio Unitario de 1.00 Ud de Escaleras C10x15.3 + Placa Base Plate 3/8 '' + Esparragos y Pernos: Perno Ø  - A325   3/4'' x 2 1/2'' ( incluye Fabricación &amp; Pintura de Taller) 4 Tramos:</v>
          </cell>
          <cell r="H121" t="str">
            <v>Terminal</v>
          </cell>
        </row>
        <row r="122">
          <cell r="B122" t="str">
            <v>Materiales</v>
          </cell>
        </row>
        <row r="123">
          <cell r="A123" t="str">
            <v>lbm</v>
          </cell>
          <cell r="B123" t="str">
            <v>Arranque</v>
          </cell>
          <cell r="I123" t="str">
            <v>perimeter</v>
          </cell>
        </row>
        <row r="124">
          <cell r="A124">
            <v>15.3</v>
          </cell>
          <cell r="B124" t="str">
            <v>C10x15.3</v>
          </cell>
          <cell r="C124">
            <v>10.104986876640419</v>
          </cell>
          <cell r="D124">
            <v>8.8571428571428662E-2</v>
          </cell>
          <cell r="E124" t="str">
            <v>pl</v>
          </cell>
          <cell r="F124">
            <v>413.1</v>
          </cell>
          <cell r="G124">
            <v>74.36</v>
          </cell>
          <cell r="H124">
            <v>5362.06</v>
          </cell>
          <cell r="I124">
            <v>2.4533333333333331</v>
          </cell>
        </row>
        <row r="125">
          <cell r="B125" t="str">
            <v>Stinger</v>
          </cell>
        </row>
        <row r="126">
          <cell r="A126">
            <v>15.3</v>
          </cell>
          <cell r="B126" t="str">
            <v>C10x15.3</v>
          </cell>
          <cell r="C126">
            <v>70.472440944881896</v>
          </cell>
          <cell r="D126">
            <v>1.3162011173184348E-2</v>
          </cell>
          <cell r="E126" t="str">
            <v>pl</v>
          </cell>
          <cell r="F126">
            <v>413.1</v>
          </cell>
          <cell r="G126">
            <v>74.36</v>
          </cell>
          <cell r="H126">
            <v>34804.639999999999</v>
          </cell>
          <cell r="I126">
            <v>2.4533333333333331</v>
          </cell>
        </row>
        <row r="127">
          <cell r="B127" t="str">
            <v>Descanso</v>
          </cell>
        </row>
        <row r="128">
          <cell r="A128">
            <v>0</v>
          </cell>
          <cell r="B128" t="str">
            <v>Tola Corrugada 3/16''</v>
          </cell>
          <cell r="C128">
            <v>3.4444513333471121</v>
          </cell>
          <cell r="D128">
            <v>0.05</v>
          </cell>
          <cell r="E128" t="str">
            <v>Plancha</v>
          </cell>
          <cell r="F128">
            <v>6131.84</v>
          </cell>
          <cell r="G128">
            <v>1103.73</v>
          </cell>
          <cell r="H128">
            <v>26168.7</v>
          </cell>
          <cell r="I128">
            <v>2</v>
          </cell>
        </row>
        <row r="129">
          <cell r="A129">
            <v>15.3</v>
          </cell>
          <cell r="B129" t="str">
            <v>C10x15.3</v>
          </cell>
          <cell r="C129">
            <v>90.157480314960637</v>
          </cell>
          <cell r="D129">
            <v>1.580786026200766E-3</v>
          </cell>
          <cell r="E129" t="str">
            <v>pl</v>
          </cell>
          <cell r="F129">
            <v>413.1</v>
          </cell>
          <cell r="G129">
            <v>74.36</v>
          </cell>
          <cell r="H129">
            <v>44017.64</v>
          </cell>
          <cell r="I129">
            <v>2.4533333333333331</v>
          </cell>
        </row>
        <row r="130">
          <cell r="B130" t="str">
            <v>Placa Base</v>
          </cell>
        </row>
        <row r="131">
          <cell r="A131">
            <v>15.3125</v>
          </cell>
          <cell r="B131" t="str">
            <v>Plate 3/8 ''</v>
          </cell>
          <cell r="C131">
            <v>5.4444444444444446</v>
          </cell>
          <cell r="D131">
            <v>0.05</v>
          </cell>
          <cell r="E131" t="str">
            <v>p2</v>
          </cell>
          <cell r="F131">
            <v>413.4375</v>
          </cell>
          <cell r="G131">
            <v>74.42</v>
          </cell>
          <cell r="H131">
            <v>2788.92</v>
          </cell>
          <cell r="I131">
            <v>288</v>
          </cell>
        </row>
        <row r="132">
          <cell r="A132">
            <v>0</v>
          </cell>
          <cell r="B132" t="str">
            <v>Anclaje HILTY Kwik Bolt TZ-55316 Ø 5/8'' x 4''</v>
          </cell>
          <cell r="C132">
            <v>40</v>
          </cell>
          <cell r="D132">
            <v>2.375000000000007E-2</v>
          </cell>
          <cell r="E132" t="str">
            <v>ud</v>
          </cell>
          <cell r="F132">
            <v>179.66</v>
          </cell>
          <cell r="G132">
            <v>32.340000000000003</v>
          </cell>
          <cell r="H132">
            <v>8681.4</v>
          </cell>
        </row>
        <row r="133">
          <cell r="B133" t="str">
            <v xml:space="preserve">Escalones </v>
          </cell>
          <cell r="C133">
            <v>32</v>
          </cell>
        </row>
        <row r="134">
          <cell r="A134">
            <v>0</v>
          </cell>
          <cell r="B134" t="str">
            <v>Tola Corrugada 3/16''</v>
          </cell>
          <cell r="C134">
            <v>6.8889026666942241</v>
          </cell>
          <cell r="D134">
            <v>1.6126999999999728E-2</v>
          </cell>
          <cell r="E134" t="str">
            <v>Plancha</v>
          </cell>
          <cell r="F134">
            <v>6131.84</v>
          </cell>
          <cell r="G134">
            <v>1103.73</v>
          </cell>
          <cell r="H134">
            <v>50648.99</v>
          </cell>
          <cell r="I134">
            <v>2</v>
          </cell>
        </row>
        <row r="135">
          <cell r="A135">
            <v>3.19</v>
          </cell>
          <cell r="B135" t="str">
            <v>L2X2X1/4</v>
          </cell>
          <cell r="C135">
            <v>31.496062992125985</v>
          </cell>
          <cell r="D135">
            <v>1.2499999999997157E-4</v>
          </cell>
          <cell r="E135" t="str">
            <v>pl</v>
          </cell>
          <cell r="F135">
            <v>86.13</v>
          </cell>
          <cell r="G135">
            <v>15.5</v>
          </cell>
          <cell r="H135">
            <v>3201.35</v>
          </cell>
          <cell r="I135">
            <v>8</v>
          </cell>
        </row>
        <row r="136">
          <cell r="A136">
            <v>0</v>
          </cell>
          <cell r="B136" t="str">
            <v>Perno Ø  - A325   3/8'' x 2 3/4''</v>
          </cell>
          <cell r="C136">
            <v>128</v>
          </cell>
          <cell r="D136">
            <v>7.8124999999995559E-4</v>
          </cell>
          <cell r="E136" t="str">
            <v>Ud</v>
          </cell>
          <cell r="F136">
            <v>31.194915254237291</v>
          </cell>
          <cell r="G136">
            <v>5.62</v>
          </cell>
          <cell r="H136">
            <v>4715.99</v>
          </cell>
        </row>
        <row r="137">
          <cell r="B137" t="str">
            <v>Esparragos y Pernos:</v>
          </cell>
        </row>
        <row r="138">
          <cell r="A138">
            <v>0</v>
          </cell>
          <cell r="B138" t="str">
            <v>Perno Ø  - A325   3/4'' x 2 1/2''</v>
          </cell>
          <cell r="C138">
            <v>32</v>
          </cell>
          <cell r="D138">
            <v>1.7187500000000133E-2</v>
          </cell>
          <cell r="E138" t="str">
            <v>Ud</v>
          </cell>
          <cell r="F138">
            <v>36.347457627118644</v>
          </cell>
          <cell r="G138">
            <v>6.54</v>
          </cell>
          <cell r="H138">
            <v>1395.99</v>
          </cell>
        </row>
        <row r="139">
          <cell r="B139" t="str">
            <v>Conexión Shear plate</v>
          </cell>
        </row>
        <row r="140">
          <cell r="A140">
            <v>4.9000000000000004</v>
          </cell>
          <cell r="B140" t="str">
            <v>L3X3X1/4</v>
          </cell>
          <cell r="C140">
            <v>6</v>
          </cell>
          <cell r="D140">
            <v>5.0000000000000121E-2</v>
          </cell>
          <cell r="E140" t="str">
            <v>pl</v>
          </cell>
          <cell r="F140">
            <v>132.30000000000001</v>
          </cell>
          <cell r="G140">
            <v>23.81</v>
          </cell>
          <cell r="H140">
            <v>983.49</v>
          </cell>
          <cell r="I140">
            <v>1</v>
          </cell>
        </row>
        <row r="141">
          <cell r="A141">
            <v>7.2</v>
          </cell>
          <cell r="B141" t="str">
            <v>L3X3X3/8</v>
          </cell>
          <cell r="C141">
            <v>8</v>
          </cell>
          <cell r="D141">
            <v>5.0000000000000044E-2</v>
          </cell>
          <cell r="E141" t="str">
            <v>pl</v>
          </cell>
          <cell r="F141">
            <v>194.4</v>
          </cell>
          <cell r="G141">
            <v>34.99</v>
          </cell>
          <cell r="H141">
            <v>1926.88</v>
          </cell>
          <cell r="I141">
            <v>1</v>
          </cell>
        </row>
        <row r="142">
          <cell r="B142" t="str">
            <v>Tornillería (para Vigas Secundarias)</v>
          </cell>
        </row>
        <row r="143">
          <cell r="A143">
            <v>0</v>
          </cell>
          <cell r="B143" t="str">
            <v>Perno Ø  - A325   3/4'' x 1 3/4''</v>
          </cell>
          <cell r="C143">
            <v>0</v>
          </cell>
          <cell r="D143">
            <v>0</v>
          </cell>
          <cell r="E143" t="str">
            <v>Ud</v>
          </cell>
          <cell r="F143">
            <v>31.194915254237291</v>
          </cell>
          <cell r="G143">
            <v>5.62</v>
          </cell>
          <cell r="H143">
            <v>0</v>
          </cell>
          <cell r="I143">
            <v>0</v>
          </cell>
        </row>
        <row r="144">
          <cell r="B144" t="str">
            <v>Perno Ø  - A325   3/4'' x 2 1/4''</v>
          </cell>
          <cell r="C144">
            <v>0</v>
          </cell>
          <cell r="D144">
            <v>0</v>
          </cell>
          <cell r="E144" t="str">
            <v>Ud</v>
          </cell>
          <cell r="F144">
            <v>33.33898305084746</v>
          </cell>
          <cell r="G144">
            <v>6</v>
          </cell>
          <cell r="H144">
            <v>0</v>
          </cell>
        </row>
        <row r="145">
          <cell r="B145" t="str">
            <v>Conectores de Cortante</v>
          </cell>
        </row>
        <row r="146">
          <cell r="A146">
            <v>0</v>
          </cell>
          <cell r="B146" t="str">
            <v>Conectores de cortantes Ø 1/2'' x 3''</v>
          </cell>
          <cell r="C146">
            <v>0</v>
          </cell>
          <cell r="D146">
            <v>0</v>
          </cell>
          <cell r="E146" t="str">
            <v>UD</v>
          </cell>
          <cell r="F146">
            <v>42.37</v>
          </cell>
          <cell r="G146">
            <v>7.63</v>
          </cell>
          <cell r="H146">
            <v>0</v>
          </cell>
          <cell r="I146">
            <v>0</v>
          </cell>
        </row>
        <row r="147">
          <cell r="B147" t="str">
            <v>Pinturas</v>
          </cell>
        </row>
        <row r="148">
          <cell r="B148" t="str">
            <v>Pintura Multi-Purpose Epoxy Haze Gray</v>
          </cell>
          <cell r="C148">
            <v>14.081034154666668</v>
          </cell>
          <cell r="D148">
            <v>1.3469071323179843E-3</v>
          </cell>
          <cell r="E148" t="str">
            <v>cub</v>
          </cell>
          <cell r="F148">
            <v>5925.0254237288136</v>
          </cell>
          <cell r="G148">
            <v>1066.5</v>
          </cell>
          <cell r="H148">
            <v>98580.51</v>
          </cell>
        </row>
        <row r="149">
          <cell r="B149" t="str">
            <v>Pintura High Gloss Urethane Gris Perla</v>
          </cell>
          <cell r="C149">
            <v>7.0405170773333339</v>
          </cell>
          <cell r="D149">
            <v>8.4486582467315618E-3</v>
          </cell>
          <cell r="E149" t="str">
            <v>Gls</v>
          </cell>
          <cell r="F149">
            <v>2154.5508474576272</v>
          </cell>
          <cell r="G149">
            <v>387.82</v>
          </cell>
          <cell r="H149">
            <v>18050.830000000002</v>
          </cell>
        </row>
        <row r="150">
          <cell r="B150" t="str">
            <v>Grout</v>
          </cell>
        </row>
        <row r="151">
          <cell r="B151" t="str">
            <v>Mortero Listo Grout 640 kg/cm²</v>
          </cell>
          <cell r="C151">
            <v>0.262193024</v>
          </cell>
          <cell r="D151">
            <v>2.8139840059207679</v>
          </cell>
          <cell r="E151" t="str">
            <v>fdas</v>
          </cell>
          <cell r="F151">
            <v>650</v>
          </cell>
          <cell r="G151">
            <v>117</v>
          </cell>
          <cell r="H151">
            <v>767</v>
          </cell>
        </row>
        <row r="152">
          <cell r="B152" t="str">
            <v>Miscelaneos</v>
          </cell>
        </row>
        <row r="153">
          <cell r="B153" t="str">
            <v>Electrodo E70XX Universal 1/8''</v>
          </cell>
          <cell r="C153">
            <v>144.15422954943134</v>
          </cell>
          <cell r="D153">
            <v>3.1751028541959672E-4</v>
          </cell>
          <cell r="E153" t="str">
            <v>Lbs</v>
          </cell>
          <cell r="F153">
            <v>98</v>
          </cell>
          <cell r="G153">
            <v>17.64</v>
          </cell>
          <cell r="H153">
            <v>16675.29</v>
          </cell>
        </row>
        <row r="154">
          <cell r="B154" t="str">
            <v>Acetileno 390</v>
          </cell>
          <cell r="C154">
            <v>288.30845909886267</v>
          </cell>
          <cell r="D154">
            <v>3.1751028541959672E-4</v>
          </cell>
          <cell r="E154" t="str">
            <v>p3</v>
          </cell>
          <cell r="F154">
            <v>9.6525423728813564</v>
          </cell>
          <cell r="G154">
            <v>1.74</v>
          </cell>
          <cell r="H154">
            <v>3285.61</v>
          </cell>
        </row>
        <row r="155">
          <cell r="B155" t="str">
            <v>Oxigeno Industrial 220</v>
          </cell>
          <cell r="C155">
            <v>95.141791502624685</v>
          </cell>
          <cell r="D155">
            <v>6.1180787597122873E-4</v>
          </cell>
          <cell r="E155" t="str">
            <v>p3</v>
          </cell>
          <cell r="F155">
            <v>2.6864406779661016</v>
          </cell>
          <cell r="G155">
            <v>0.48</v>
          </cell>
          <cell r="H155">
            <v>301.45</v>
          </cell>
        </row>
        <row r="156">
          <cell r="B156" t="str">
            <v>Disco p/ esmerilar</v>
          </cell>
          <cell r="C156">
            <v>5</v>
          </cell>
          <cell r="D156">
            <v>0</v>
          </cell>
          <cell r="E156" t="str">
            <v>Ud</v>
          </cell>
          <cell r="F156">
            <v>150</v>
          </cell>
          <cell r="G156">
            <v>27</v>
          </cell>
          <cell r="H156">
            <v>885</v>
          </cell>
        </row>
        <row r="157">
          <cell r="B157" t="str">
            <v>Mano de Obra</v>
          </cell>
        </row>
        <row r="158">
          <cell r="B158" t="str">
            <v>Fabricación</v>
          </cell>
        </row>
        <row r="159">
          <cell r="B159" t="str">
            <v>SandBlasting Superficie Metálicas</v>
          </cell>
          <cell r="C159">
            <v>211.21551232000002</v>
          </cell>
          <cell r="D159">
            <v>2.1246924294005726E-5</v>
          </cell>
          <cell r="E159" t="str">
            <v>m2</v>
          </cell>
          <cell r="F159">
            <v>169.5</v>
          </cell>
          <cell r="G159">
            <v>30.51</v>
          </cell>
          <cell r="H159">
            <v>42246.11</v>
          </cell>
        </row>
        <row r="160">
          <cell r="B160" t="str">
            <v>Fabricación Estructura Metalica - Trabe Armada</v>
          </cell>
          <cell r="C160">
            <v>1.3061220472440946</v>
          </cell>
          <cell r="D160">
            <v>2.969058491959351E-3</v>
          </cell>
          <cell r="E160" t="str">
            <v>ton</v>
          </cell>
          <cell r="F160">
            <v>22000</v>
          </cell>
          <cell r="G160">
            <v>3960</v>
          </cell>
          <cell r="H160">
            <v>34007.599999999999</v>
          </cell>
        </row>
        <row r="161">
          <cell r="B161" t="str">
            <v>Fabricación Estructura Metalica - Placa</v>
          </cell>
          <cell r="C161">
            <v>0.13542024825021873</v>
          </cell>
          <cell r="D161">
            <v>3.3818810768380704E-2</v>
          </cell>
          <cell r="E161" t="str">
            <v>ton</v>
          </cell>
          <cell r="F161">
            <v>22000</v>
          </cell>
          <cell r="G161">
            <v>3960</v>
          </cell>
          <cell r="H161">
            <v>3634.4</v>
          </cell>
        </row>
        <row r="162">
          <cell r="B162" t="str">
            <v>Pintura de Taller</v>
          </cell>
        </row>
        <row r="163">
          <cell r="B163" t="str">
            <v>MO-1001-12 [PEM] Pintor Estructura Metálica</v>
          </cell>
          <cell r="C163">
            <v>7</v>
          </cell>
          <cell r="D163">
            <v>0</v>
          </cell>
          <cell r="E163" t="str">
            <v>Día</v>
          </cell>
          <cell r="F163">
            <v>737.38099547511399</v>
          </cell>
          <cell r="G163">
            <v>132.72999999999999</v>
          </cell>
          <cell r="H163">
            <v>6090.78</v>
          </cell>
        </row>
        <row r="164">
          <cell r="B164" t="str">
            <v>MO-1001-14 [AyEM] Ayudante Estructuras Metálica</v>
          </cell>
          <cell r="C164">
            <v>7</v>
          </cell>
          <cell r="D164">
            <v>0</v>
          </cell>
          <cell r="E164" t="str">
            <v>Día</v>
          </cell>
          <cell r="F164">
            <v>866.50045248868685</v>
          </cell>
          <cell r="G164">
            <v>155.97</v>
          </cell>
          <cell r="H164">
            <v>7157.29</v>
          </cell>
        </row>
        <row r="165">
          <cell r="B165" t="str">
            <v>Servicios, Herramientas y Equipos</v>
          </cell>
        </row>
        <row r="166">
          <cell r="B166" t="str">
            <v>Compresor p/ Pintura</v>
          </cell>
          <cell r="C166">
            <v>56</v>
          </cell>
          <cell r="D166">
            <v>0</v>
          </cell>
          <cell r="E166" t="str">
            <v>Hr</v>
          </cell>
          <cell r="F166">
            <v>63.56</v>
          </cell>
          <cell r="G166">
            <v>11.44</v>
          </cell>
          <cell r="H166">
            <v>4200</v>
          </cell>
        </row>
        <row r="167">
          <cell r="A167">
            <v>9</v>
          </cell>
          <cell r="B167" t="str">
            <v>Escaleras C10x15.3 + Placa Base Plate 3/8 '' + Esparragos y Pernos: Perno Ø  - A325   3/4'' x 2 1/2'' ( incluye Fabricación &amp; Pintura de Taller) 4 Tramos</v>
          </cell>
          <cell r="C167">
            <v>1</v>
          </cell>
          <cell r="E167" t="str">
            <v>Ud</v>
          </cell>
          <cell r="I167">
            <v>420577.92</v>
          </cell>
        </row>
        <row r="169">
          <cell r="A169">
            <v>16.3125</v>
          </cell>
          <cell r="B169" t="str">
            <v>Análisis de Precio Unitario de 1.00 Ud de Escaleras C10x15.3 + Placa Base Plate 3/8 '' + Esparragos y Pernos: Perno Ø  - A325   3/4'' x 2 1/2'' ( incluye Fabricación &amp; Pintura de Taller) 2 tramos:</v>
          </cell>
          <cell r="H169" t="str">
            <v>Terminal</v>
          </cell>
        </row>
        <row r="170">
          <cell r="B170" t="str">
            <v>Materiales</v>
          </cell>
        </row>
        <row r="171">
          <cell r="A171" t="str">
            <v>lbm</v>
          </cell>
          <cell r="B171" t="str">
            <v>Arranque</v>
          </cell>
          <cell r="I171" t="str">
            <v>perimeter</v>
          </cell>
        </row>
        <row r="172">
          <cell r="A172">
            <v>15.3</v>
          </cell>
          <cell r="B172" t="str">
            <v>C10x15.3</v>
          </cell>
          <cell r="C172">
            <v>5.2493438320209975</v>
          </cell>
          <cell r="D172">
            <v>0.14299999999999996</v>
          </cell>
          <cell r="E172" t="str">
            <v>pl</v>
          </cell>
          <cell r="F172">
            <v>413.1</v>
          </cell>
          <cell r="G172">
            <v>74.36</v>
          </cell>
          <cell r="H172">
            <v>2924.76</v>
          </cell>
          <cell r="I172">
            <v>2.4533333333333331</v>
          </cell>
        </row>
        <row r="173">
          <cell r="B173" t="str">
            <v>Stinger</v>
          </cell>
        </row>
        <row r="174">
          <cell r="A174">
            <v>15.3</v>
          </cell>
          <cell r="B174" t="str">
            <v>C10x15.3</v>
          </cell>
          <cell r="C174">
            <v>34.908136482939632</v>
          </cell>
          <cell r="D174">
            <v>2.2684210526315883E-2</v>
          </cell>
          <cell r="E174" t="str">
            <v>pl</v>
          </cell>
          <cell r="F174">
            <v>413.1</v>
          </cell>
          <cell r="G174">
            <v>74.36</v>
          </cell>
          <cell r="H174">
            <v>17402.32</v>
          </cell>
          <cell r="I174">
            <v>2.4533333333333331</v>
          </cell>
        </row>
        <row r="175">
          <cell r="B175" t="str">
            <v>Descanso</v>
          </cell>
        </row>
        <row r="176">
          <cell r="A176">
            <v>0</v>
          </cell>
          <cell r="B176" t="str">
            <v>Tola Corrugada 3/16''</v>
          </cell>
          <cell r="C176">
            <v>1.722225666673556</v>
          </cell>
          <cell r="D176">
            <v>0.05</v>
          </cell>
          <cell r="E176" t="str">
            <v>Plancha</v>
          </cell>
          <cell r="F176">
            <v>6131.84</v>
          </cell>
          <cell r="G176">
            <v>1103.73</v>
          </cell>
          <cell r="H176">
            <v>13084.35</v>
          </cell>
          <cell r="I176">
            <v>2</v>
          </cell>
        </row>
        <row r="177">
          <cell r="A177">
            <v>15.3</v>
          </cell>
          <cell r="B177" t="str">
            <v>C10x15.3</v>
          </cell>
          <cell r="C177">
            <v>42.322834645669289</v>
          </cell>
          <cell r="D177">
            <v>1.7181395348837367E-2</v>
          </cell>
          <cell r="E177" t="str">
            <v>pl</v>
          </cell>
          <cell r="F177">
            <v>413.1</v>
          </cell>
          <cell r="G177">
            <v>74.36</v>
          </cell>
          <cell r="H177">
            <v>20985.15</v>
          </cell>
          <cell r="I177">
            <v>2.4533333333333331</v>
          </cell>
        </row>
        <row r="178">
          <cell r="B178" t="str">
            <v>Placa Base</v>
          </cell>
        </row>
        <row r="179">
          <cell r="A179">
            <v>15.3125</v>
          </cell>
          <cell r="B179" t="str">
            <v>Plate 3/8 ''</v>
          </cell>
          <cell r="C179">
            <v>8</v>
          </cell>
          <cell r="D179">
            <v>0.05</v>
          </cell>
          <cell r="E179" t="str">
            <v>p2</v>
          </cell>
          <cell r="F179">
            <v>413.4375</v>
          </cell>
          <cell r="G179">
            <v>74.42</v>
          </cell>
          <cell r="H179">
            <v>4098</v>
          </cell>
          <cell r="I179">
            <v>288</v>
          </cell>
        </row>
        <row r="180">
          <cell r="A180">
            <v>0</v>
          </cell>
          <cell r="B180" t="str">
            <v>Anclaje HILTY Kwik Bolt TZ-55316 Ø 5/8'' x 4''</v>
          </cell>
          <cell r="C180">
            <v>32</v>
          </cell>
          <cell r="D180">
            <v>1.7187500000000133E-2</v>
          </cell>
          <cell r="E180" t="str">
            <v>ud</v>
          </cell>
          <cell r="F180">
            <v>179.66</v>
          </cell>
          <cell r="G180">
            <v>32.340000000000003</v>
          </cell>
          <cell r="H180">
            <v>6900.6</v>
          </cell>
        </row>
        <row r="181">
          <cell r="B181" t="str">
            <v xml:space="preserve">Escalones </v>
          </cell>
          <cell r="C181">
            <v>15</v>
          </cell>
        </row>
        <row r="182">
          <cell r="A182">
            <v>0</v>
          </cell>
          <cell r="B182" t="str">
            <v>Tola Corrugada 3/16''</v>
          </cell>
          <cell r="C182">
            <v>3.2291731250129176</v>
          </cell>
          <cell r="D182">
            <v>0.23870719999999965</v>
          </cell>
          <cell r="E182" t="str">
            <v>Plancha</v>
          </cell>
          <cell r="F182">
            <v>6131.84</v>
          </cell>
          <cell r="G182">
            <v>1103.73</v>
          </cell>
          <cell r="H182">
            <v>28942.28</v>
          </cell>
          <cell r="I182">
            <v>2</v>
          </cell>
        </row>
        <row r="183">
          <cell r="A183">
            <v>3.19</v>
          </cell>
          <cell r="B183" t="str">
            <v>L2X2X1/4</v>
          </cell>
          <cell r="C183">
            <v>14.763779527559056</v>
          </cell>
          <cell r="D183">
            <v>6.6799999999999971E-2</v>
          </cell>
          <cell r="E183" t="str">
            <v>pl</v>
          </cell>
          <cell r="F183">
            <v>86.13</v>
          </cell>
          <cell r="G183">
            <v>15.5</v>
          </cell>
          <cell r="H183">
            <v>1600.67</v>
          </cell>
          <cell r="I183">
            <v>8</v>
          </cell>
        </row>
        <row r="184">
          <cell r="A184">
            <v>0</v>
          </cell>
          <cell r="B184" t="str">
            <v>Perno Ø  - A325   3/8'' x 2 3/4''</v>
          </cell>
          <cell r="C184">
            <v>60</v>
          </cell>
          <cell r="D184">
            <v>1.5000000000000095E-2</v>
          </cell>
          <cell r="E184" t="str">
            <v>Ud</v>
          </cell>
          <cell r="F184">
            <v>31.194915254237291</v>
          </cell>
          <cell r="G184">
            <v>5.62</v>
          </cell>
          <cell r="H184">
            <v>2242.0300000000002</v>
          </cell>
        </row>
        <row r="185">
          <cell r="B185" t="str">
            <v>Esparragos y Pernos:</v>
          </cell>
        </row>
        <row r="186">
          <cell r="A186">
            <v>0</v>
          </cell>
          <cell r="B186" t="str">
            <v>Perno Ø  - A325   3/4'' x 2 1/2''</v>
          </cell>
          <cell r="C186">
            <v>20</v>
          </cell>
          <cell r="D186">
            <v>0.05</v>
          </cell>
          <cell r="E186" t="str">
            <v>Ud</v>
          </cell>
          <cell r="F186">
            <v>36.347457627118644</v>
          </cell>
          <cell r="G186">
            <v>6.54</v>
          </cell>
          <cell r="H186">
            <v>900.64</v>
          </cell>
        </row>
        <row r="187">
          <cell r="B187" t="str">
            <v>Conexión Shear plate</v>
          </cell>
        </row>
        <row r="188">
          <cell r="A188">
            <v>4.9000000000000004</v>
          </cell>
          <cell r="B188" t="str">
            <v>L3X3X1/4</v>
          </cell>
          <cell r="C188">
            <v>0</v>
          </cell>
          <cell r="D188">
            <v>0</v>
          </cell>
          <cell r="E188" t="str">
            <v>pl</v>
          </cell>
          <cell r="F188">
            <v>132.30000000000001</v>
          </cell>
          <cell r="G188">
            <v>23.81</v>
          </cell>
          <cell r="H188">
            <v>0</v>
          </cell>
          <cell r="I188">
            <v>1</v>
          </cell>
        </row>
        <row r="189">
          <cell r="A189">
            <v>7.2</v>
          </cell>
          <cell r="B189" t="str">
            <v>L3X3X3/8</v>
          </cell>
          <cell r="C189">
            <v>0</v>
          </cell>
          <cell r="D189">
            <v>0</v>
          </cell>
          <cell r="E189" t="str">
            <v>pl</v>
          </cell>
          <cell r="F189">
            <v>194.4</v>
          </cell>
          <cell r="G189">
            <v>34.99</v>
          </cell>
          <cell r="H189">
            <v>0</v>
          </cell>
          <cell r="I189">
            <v>1</v>
          </cell>
        </row>
        <row r="190">
          <cell r="B190" t="str">
            <v>Tornillería (para Vigas Secundarias)</v>
          </cell>
        </row>
        <row r="191">
          <cell r="A191">
            <v>0</v>
          </cell>
          <cell r="B191" t="str">
            <v>Perno Ø  - A325   3/4'' x 1 3/4''</v>
          </cell>
          <cell r="C191">
            <v>0</v>
          </cell>
          <cell r="D191">
            <v>0</v>
          </cell>
          <cell r="E191" t="str">
            <v>Ud</v>
          </cell>
          <cell r="F191">
            <v>31.194915254237291</v>
          </cell>
          <cell r="G191">
            <v>5.62</v>
          </cell>
          <cell r="H191">
            <v>0</v>
          </cell>
          <cell r="I191">
            <v>0</v>
          </cell>
        </row>
        <row r="192">
          <cell r="B192" t="str">
            <v>Perno Ø  - A325   3/4'' x 2 1/4''</v>
          </cell>
          <cell r="C192">
            <v>0</v>
          </cell>
          <cell r="D192">
            <v>0</v>
          </cell>
          <cell r="E192" t="str">
            <v>Ud</v>
          </cell>
          <cell r="F192">
            <v>33.33898305084746</v>
          </cell>
          <cell r="G192">
            <v>6</v>
          </cell>
          <cell r="H192">
            <v>0</v>
          </cell>
        </row>
        <row r="193">
          <cell r="B193" t="str">
            <v>Conectores de Cortante</v>
          </cell>
        </row>
        <row r="194">
          <cell r="A194">
            <v>0</v>
          </cell>
          <cell r="B194" t="str">
            <v>Conectores de cortantes Ø 1/2'' x 3''</v>
          </cell>
          <cell r="C194">
            <v>0</v>
          </cell>
          <cell r="D194">
            <v>0</v>
          </cell>
          <cell r="E194" t="str">
            <v>UD</v>
          </cell>
          <cell r="F194">
            <v>42.37</v>
          </cell>
          <cell r="G194">
            <v>7.63</v>
          </cell>
          <cell r="H194">
            <v>0</v>
          </cell>
          <cell r="I194">
            <v>0</v>
          </cell>
        </row>
        <row r="195">
          <cell r="B195" t="str">
            <v>Pinturas</v>
          </cell>
        </row>
        <row r="196">
          <cell r="B196" t="str">
            <v>Pintura Multi-Purpose Epoxy Haze Gray</v>
          </cell>
          <cell r="C196">
            <v>16.316032853333333</v>
          </cell>
          <cell r="D196">
            <v>5.1462967390087759E-3</v>
          </cell>
          <cell r="E196" t="str">
            <v>cub</v>
          </cell>
          <cell r="F196">
            <v>5925.0254237288136</v>
          </cell>
          <cell r="G196">
            <v>1066.5</v>
          </cell>
          <cell r="H196">
            <v>114661.02</v>
          </cell>
        </row>
        <row r="197">
          <cell r="B197" t="str">
            <v>Pintura High Gloss Urethane Gris Perla</v>
          </cell>
          <cell r="C197">
            <v>8.1580164266666664</v>
          </cell>
          <cell r="D197">
            <v>5.1462967390087759E-3</v>
          </cell>
          <cell r="E197" t="str">
            <v>Gls</v>
          </cell>
          <cell r="F197">
            <v>2154.5508474576272</v>
          </cell>
          <cell r="G197">
            <v>387.82</v>
          </cell>
          <cell r="H197">
            <v>20847.439999999999</v>
          </cell>
        </row>
        <row r="198">
          <cell r="B198" t="str">
            <v>Grout</v>
          </cell>
        </row>
        <row r="199">
          <cell r="B199" t="str">
            <v>Mortero Listo Grout 640 kg/cm²</v>
          </cell>
          <cell r="C199">
            <v>0.262193024</v>
          </cell>
          <cell r="D199">
            <v>2.8139840059207679</v>
          </cell>
          <cell r="E199" t="str">
            <v>fdas</v>
          </cell>
          <cell r="F199">
            <v>650</v>
          </cell>
          <cell r="G199">
            <v>117</v>
          </cell>
          <cell r="H199">
            <v>767</v>
          </cell>
        </row>
        <row r="200">
          <cell r="B200" t="str">
            <v>Miscelaneos</v>
          </cell>
        </row>
        <row r="201">
          <cell r="B201" t="str">
            <v>Electrodo E70XX Universal 1/8''</v>
          </cell>
          <cell r="C201">
            <v>42.946358267716533</v>
          </cell>
          <cell r="D201">
            <v>1.2490403016031731E-3</v>
          </cell>
          <cell r="E201" t="str">
            <v>Lbs</v>
          </cell>
          <cell r="F201">
            <v>98</v>
          </cell>
          <cell r="G201">
            <v>17.64</v>
          </cell>
          <cell r="H201">
            <v>4972.5200000000004</v>
          </cell>
        </row>
        <row r="202">
          <cell r="B202" t="str">
            <v>Acetileno 390</v>
          </cell>
          <cell r="C202">
            <v>85.892716535433067</v>
          </cell>
          <cell r="D202">
            <v>8.4797231485095952E-5</v>
          </cell>
          <cell r="E202" t="str">
            <v>p3</v>
          </cell>
          <cell r="F202">
            <v>9.6525423728813564</v>
          </cell>
          <cell r="G202">
            <v>1.74</v>
          </cell>
          <cell r="H202">
            <v>978.62</v>
          </cell>
        </row>
        <row r="203">
          <cell r="B203" t="str">
            <v>Oxigeno Industrial 220</v>
          </cell>
          <cell r="C203">
            <v>28.344596456692912</v>
          </cell>
          <cell r="D203">
            <v>1.9546421622809109E-3</v>
          </cell>
          <cell r="E203" t="str">
            <v>p3</v>
          </cell>
          <cell r="F203">
            <v>2.6864406779661016</v>
          </cell>
          <cell r="G203">
            <v>0.48</v>
          </cell>
          <cell r="H203">
            <v>89.93</v>
          </cell>
        </row>
        <row r="204">
          <cell r="B204" t="str">
            <v>Disco p/ esmerilar</v>
          </cell>
          <cell r="C204">
            <v>3</v>
          </cell>
          <cell r="D204">
            <v>0</v>
          </cell>
          <cell r="E204" t="str">
            <v>Ud</v>
          </cell>
          <cell r="F204">
            <v>150</v>
          </cell>
          <cell r="G204">
            <v>27</v>
          </cell>
          <cell r="H204">
            <v>531</v>
          </cell>
        </row>
        <row r="205">
          <cell r="B205" t="str">
            <v>Mano de Obra</v>
          </cell>
        </row>
        <row r="206">
          <cell r="B206" t="str">
            <v>Fabricación</v>
          </cell>
        </row>
        <row r="207">
          <cell r="B207" t="str">
            <v>SandBlasting Superficie Metálicas</v>
          </cell>
          <cell r="C207">
            <v>244.74049279999997</v>
          </cell>
          <cell r="D207">
            <v>3.8846044196696271E-5</v>
          </cell>
          <cell r="E207" t="str">
            <v>m2</v>
          </cell>
          <cell r="F207">
            <v>169.5</v>
          </cell>
          <cell r="G207">
            <v>30.51</v>
          </cell>
          <cell r="H207">
            <v>48952.45</v>
          </cell>
        </row>
        <row r="208">
          <cell r="B208" t="str">
            <v>Fabricación Estructura Metalica - Trabe Armada</v>
          </cell>
          <cell r="C208">
            <v>0.630974409448819</v>
          </cell>
          <cell r="D208">
            <v>1.4304210148657575E-2</v>
          </cell>
          <cell r="E208" t="str">
            <v>ton</v>
          </cell>
          <cell r="F208">
            <v>22000</v>
          </cell>
          <cell r="G208">
            <v>3960</v>
          </cell>
          <cell r="H208">
            <v>16614.400000000001</v>
          </cell>
        </row>
        <row r="209">
          <cell r="B209" t="str">
            <v>Fabricación Estructura Metalica - Placa</v>
          </cell>
          <cell r="C209">
            <v>8.47982283464567E-2</v>
          </cell>
          <cell r="D209">
            <v>6.1342928442922509E-2</v>
          </cell>
          <cell r="E209" t="str">
            <v>ton</v>
          </cell>
          <cell r="F209">
            <v>22000</v>
          </cell>
          <cell r="G209">
            <v>3960</v>
          </cell>
          <cell r="H209">
            <v>2336.4</v>
          </cell>
        </row>
        <row r="210">
          <cell r="B210" t="str">
            <v>Pintura de Taller</v>
          </cell>
        </row>
        <row r="211">
          <cell r="B211" t="str">
            <v>MO-1001-12 [PEM] Pintor Estructura Metálica</v>
          </cell>
          <cell r="C211">
            <v>4</v>
          </cell>
          <cell r="D211">
            <v>0</v>
          </cell>
          <cell r="E211" t="str">
            <v>Día</v>
          </cell>
          <cell r="F211">
            <v>737.38099547511399</v>
          </cell>
          <cell r="G211">
            <v>132.72999999999999</v>
          </cell>
          <cell r="H211">
            <v>3480.44</v>
          </cell>
        </row>
        <row r="212">
          <cell r="B212" t="str">
            <v>MO-1001-13 [AEM] Armadores Estructuras Metálica</v>
          </cell>
          <cell r="C212">
            <v>4</v>
          </cell>
          <cell r="D212">
            <v>0</v>
          </cell>
          <cell r="E212" t="str">
            <v>Día</v>
          </cell>
          <cell r="F212">
            <v>1124.7393665158368</v>
          </cell>
          <cell r="G212">
            <v>202.45</v>
          </cell>
          <cell r="H212">
            <v>5308.76</v>
          </cell>
        </row>
        <row r="213">
          <cell r="B213" t="str">
            <v>MO-1001-14 [AyEM] Ayudante Estructuras Metálica</v>
          </cell>
          <cell r="C213">
            <v>4</v>
          </cell>
          <cell r="D213">
            <v>0</v>
          </cell>
          <cell r="E213" t="str">
            <v>Día</v>
          </cell>
          <cell r="F213">
            <v>866.50045248868685</v>
          </cell>
          <cell r="G213">
            <v>155.97</v>
          </cell>
          <cell r="H213">
            <v>4089.88</v>
          </cell>
        </row>
        <row r="214">
          <cell r="B214" t="str">
            <v>Servicios, Herramientas y Equipos</v>
          </cell>
        </row>
        <row r="215">
          <cell r="B215" t="str">
            <v>Compresor p/ Pintura</v>
          </cell>
          <cell r="C215">
            <v>32</v>
          </cell>
          <cell r="D215">
            <v>0</v>
          </cell>
          <cell r="E215" t="str">
            <v>Hr</v>
          </cell>
          <cell r="F215">
            <v>63.56</v>
          </cell>
          <cell r="G215">
            <v>11.44</v>
          </cell>
          <cell r="H215">
            <v>2400</v>
          </cell>
        </row>
        <row r="216">
          <cell r="A216">
            <v>16.3125</v>
          </cell>
          <cell r="B216" t="str">
            <v>Escaleras C10x15.3 + Placa Base Plate 3/8 '' + Esparragos y Pernos: Perno Ø  - A325   3/4'' x 2 1/2'' ( incluye Fabricación &amp; Pintura de Taller) 2 tramos</v>
          </cell>
          <cell r="C216">
            <v>1</v>
          </cell>
          <cell r="E216" t="str">
            <v>Ud</v>
          </cell>
          <cell r="G216">
            <v>227.10469975592147</v>
          </cell>
          <cell r="I216">
            <v>325110.65999999997</v>
          </cell>
        </row>
        <row r="218">
          <cell r="A218">
            <v>17.3125</v>
          </cell>
          <cell r="B218" t="str">
            <v>Análisis de Precio Unitario de 1.00 Ud de Conexión Shear plate Viga - Muro Ascensor [ W14 ]:</v>
          </cell>
          <cell r="H218" t="str">
            <v>Terminal</v>
          </cell>
        </row>
        <row r="219">
          <cell r="B219" t="str">
            <v>Materiales</v>
          </cell>
        </row>
        <row r="220">
          <cell r="A220" t="str">
            <v>lbm</v>
          </cell>
          <cell r="B220" t="str">
            <v>Placa Base</v>
          </cell>
          <cell r="I220" t="str">
            <v>Perimeter</v>
          </cell>
        </row>
        <row r="221">
          <cell r="A221">
            <v>30.625</v>
          </cell>
          <cell r="B221" t="str">
            <v>Plate 3/4 ''</v>
          </cell>
          <cell r="C221">
            <v>1.75</v>
          </cell>
          <cell r="D221">
            <v>0.05</v>
          </cell>
          <cell r="E221" t="str">
            <v>p2</v>
          </cell>
          <cell r="F221">
            <v>826.875</v>
          </cell>
          <cell r="G221">
            <v>148.84</v>
          </cell>
          <cell r="H221">
            <v>1792.88</v>
          </cell>
          <cell r="I221">
            <v>2</v>
          </cell>
        </row>
        <row r="222">
          <cell r="A222">
            <v>0</v>
          </cell>
          <cell r="B222" t="str">
            <v>Perno ø 3/4'' x 6'' F1554 A36</v>
          </cell>
          <cell r="C222">
            <v>6</v>
          </cell>
          <cell r="D222">
            <v>0</v>
          </cell>
          <cell r="E222" t="str">
            <v>Ud</v>
          </cell>
          <cell r="F222">
            <v>98</v>
          </cell>
          <cell r="G222">
            <v>17.64</v>
          </cell>
          <cell r="H222">
            <v>693.84</v>
          </cell>
        </row>
        <row r="223">
          <cell r="B223" t="str">
            <v>Esparragos y Pernos:</v>
          </cell>
        </row>
        <row r="224">
          <cell r="A224">
            <v>0</v>
          </cell>
          <cell r="B224" t="str">
            <v>Perno Ø  - A325   3/4'' x 2 1/2''</v>
          </cell>
          <cell r="C224">
            <v>4</v>
          </cell>
          <cell r="D224">
            <v>0</v>
          </cell>
          <cell r="E224" t="str">
            <v>Ud</v>
          </cell>
          <cell r="F224">
            <v>36.347457627118644</v>
          </cell>
          <cell r="G224">
            <v>6.54</v>
          </cell>
          <cell r="H224">
            <v>171.55</v>
          </cell>
        </row>
        <row r="225">
          <cell r="B225" t="str">
            <v>Conexión Shear plate</v>
          </cell>
        </row>
        <row r="226">
          <cell r="A226">
            <v>19.399999999999999</v>
          </cell>
          <cell r="B226" t="str">
            <v>2L4X4X3/8</v>
          </cell>
          <cell r="C226">
            <v>1</v>
          </cell>
          <cell r="D226">
            <v>0</v>
          </cell>
          <cell r="E226" t="str">
            <v>pl</v>
          </cell>
          <cell r="F226">
            <v>523.79999999999995</v>
          </cell>
          <cell r="G226">
            <v>94.28</v>
          </cell>
          <cell r="H226">
            <v>618.08000000000004</v>
          </cell>
          <cell r="I226">
            <v>1.3333333333333333</v>
          </cell>
        </row>
        <row r="227">
          <cell r="A227">
            <v>7.2</v>
          </cell>
          <cell r="B227" t="str">
            <v>L3X3X3/8</v>
          </cell>
          <cell r="C227">
            <v>0</v>
          </cell>
          <cell r="D227">
            <v>0</v>
          </cell>
          <cell r="E227" t="str">
            <v>pl</v>
          </cell>
          <cell r="F227">
            <v>194.4</v>
          </cell>
          <cell r="G227">
            <v>34.99</v>
          </cell>
          <cell r="H227">
            <v>0</v>
          </cell>
          <cell r="I227">
            <v>1</v>
          </cell>
        </row>
        <row r="228">
          <cell r="B228" t="str">
            <v>Pinturas</v>
          </cell>
        </row>
        <row r="229">
          <cell r="B229" t="str">
            <v>Pintura Multi-Purpose Epoxy Haze Gray</v>
          </cell>
          <cell r="C229">
            <v>2.9935423999999999E-2</v>
          </cell>
          <cell r="D229">
            <v>2.3405239224271552</v>
          </cell>
          <cell r="E229" t="str">
            <v>cub</v>
          </cell>
          <cell r="F229">
            <v>5925.0254237288136</v>
          </cell>
          <cell r="G229">
            <v>1066.5</v>
          </cell>
          <cell r="H229">
            <v>699.15</v>
          </cell>
        </row>
        <row r="230">
          <cell r="B230" t="str">
            <v>Pintura High Gloss Urethane Gris Perla</v>
          </cell>
          <cell r="C230">
            <v>1.4967711999999999E-2</v>
          </cell>
          <cell r="D230">
            <v>5.6810478448543114</v>
          </cell>
          <cell r="E230" t="str">
            <v>Gls</v>
          </cell>
          <cell r="F230">
            <v>2154.5508474576272</v>
          </cell>
          <cell r="G230">
            <v>387.82</v>
          </cell>
          <cell r="H230">
            <v>254.24</v>
          </cell>
        </row>
        <row r="231">
          <cell r="B231" t="str">
            <v>Miscelaneos</v>
          </cell>
        </row>
        <row r="232">
          <cell r="B232" t="str">
            <v>Electrodo E70XX Universal 1/8''</v>
          </cell>
          <cell r="C232">
            <v>5</v>
          </cell>
          <cell r="D232">
            <v>0</v>
          </cell>
          <cell r="E232" t="str">
            <v>Lbs</v>
          </cell>
          <cell r="F232">
            <v>98</v>
          </cell>
          <cell r="G232">
            <v>17.64</v>
          </cell>
          <cell r="H232">
            <v>578.20000000000005</v>
          </cell>
        </row>
        <row r="233">
          <cell r="B233" t="str">
            <v>Acetileno 390</v>
          </cell>
          <cell r="C233">
            <v>10</v>
          </cell>
          <cell r="D233">
            <v>0</v>
          </cell>
          <cell r="E233" t="str">
            <v>p3</v>
          </cell>
          <cell r="F233">
            <v>9.6525423728813564</v>
          </cell>
          <cell r="G233">
            <v>1.74</v>
          </cell>
          <cell r="H233">
            <v>113.93</v>
          </cell>
        </row>
        <row r="234">
          <cell r="B234" t="str">
            <v>Oxigeno Industrial 220</v>
          </cell>
          <cell r="C234">
            <v>3.3000000000000003</v>
          </cell>
          <cell r="D234">
            <v>0</v>
          </cell>
          <cell r="E234" t="str">
            <v>p3</v>
          </cell>
          <cell r="F234">
            <v>2.6864406779661016</v>
          </cell>
          <cell r="G234">
            <v>0.48</v>
          </cell>
          <cell r="H234">
            <v>10.45</v>
          </cell>
        </row>
        <row r="235">
          <cell r="B235" t="str">
            <v>Disco p/ esmerilar</v>
          </cell>
          <cell r="C235">
            <v>3</v>
          </cell>
          <cell r="D235">
            <v>0</v>
          </cell>
          <cell r="E235" t="str">
            <v>Ud</v>
          </cell>
          <cell r="F235">
            <v>150</v>
          </cell>
          <cell r="G235">
            <v>27</v>
          </cell>
          <cell r="H235">
            <v>531</v>
          </cell>
        </row>
        <row r="236">
          <cell r="B236" t="str">
            <v>Mano de Obra</v>
          </cell>
        </row>
        <row r="237">
          <cell r="B237" t="str">
            <v>Fabricación</v>
          </cell>
        </row>
        <row r="238">
          <cell r="B238" t="str">
            <v>SandBlasting Superficie Metálicas</v>
          </cell>
          <cell r="C238">
            <v>0.44903135999999999</v>
          </cell>
          <cell r="D238">
            <v>2.1571767281466057E-3</v>
          </cell>
          <cell r="E238" t="str">
            <v>m2</v>
          </cell>
          <cell r="F238">
            <v>169.5</v>
          </cell>
          <cell r="G238">
            <v>30.51</v>
          </cell>
          <cell r="H238">
            <v>90</v>
          </cell>
        </row>
        <row r="239">
          <cell r="B239" t="str">
            <v>Fabricación Estructura Metalica - Placa</v>
          </cell>
          <cell r="C239">
            <v>3.6496875000000005E-2</v>
          </cell>
          <cell r="D239">
            <v>9.5984245226474738E-2</v>
          </cell>
          <cell r="E239" t="str">
            <v>ton</v>
          </cell>
          <cell r="F239">
            <v>22000</v>
          </cell>
          <cell r="G239">
            <v>3960</v>
          </cell>
          <cell r="H239">
            <v>1038.4000000000001</v>
          </cell>
        </row>
        <row r="240">
          <cell r="B240" t="str">
            <v>Pintura de Taller</v>
          </cell>
        </row>
        <row r="241">
          <cell r="B241" t="str">
            <v>MO-1001-12 [PEM] Pintor Estructura Metálica</v>
          </cell>
          <cell r="C241">
            <v>0.5</v>
          </cell>
          <cell r="D241">
            <v>0</v>
          </cell>
          <cell r="E241" t="str">
            <v>Día</v>
          </cell>
          <cell r="F241">
            <v>737.38099547511399</v>
          </cell>
          <cell r="G241">
            <v>132.72999999999999</v>
          </cell>
          <cell r="H241">
            <v>435.06</v>
          </cell>
        </row>
        <row r="242">
          <cell r="B242" t="str">
            <v>MO-1001-13 [AEM] Armadores Estructuras Metálica</v>
          </cell>
          <cell r="C242">
            <v>0.5</v>
          </cell>
          <cell r="D242">
            <v>0</v>
          </cell>
          <cell r="E242" t="str">
            <v>Día</v>
          </cell>
          <cell r="F242">
            <v>1124.7393665158368</v>
          </cell>
          <cell r="G242">
            <v>202.45</v>
          </cell>
          <cell r="H242">
            <v>663.59</v>
          </cell>
        </row>
        <row r="243">
          <cell r="B243" t="str">
            <v>MO-1001-14 [AyEM] Ayudante Estructuras Metálica</v>
          </cell>
          <cell r="C243">
            <v>0.5</v>
          </cell>
          <cell r="D243">
            <v>0</v>
          </cell>
          <cell r="E243" t="str">
            <v>Día</v>
          </cell>
          <cell r="F243">
            <v>866.50045248868685</v>
          </cell>
          <cell r="G243">
            <v>155.97</v>
          </cell>
          <cell r="H243">
            <v>511.24</v>
          </cell>
        </row>
        <row r="244">
          <cell r="B244" t="str">
            <v>Servicios, Herramientas y Equipos</v>
          </cell>
        </row>
        <row r="245">
          <cell r="B245" t="str">
            <v>Compresor p/ Pintura</v>
          </cell>
          <cell r="C245">
            <v>4</v>
          </cell>
          <cell r="D245">
            <v>0</v>
          </cell>
          <cell r="E245" t="str">
            <v>Hr</v>
          </cell>
          <cell r="F245">
            <v>63.56</v>
          </cell>
          <cell r="G245">
            <v>11.44</v>
          </cell>
          <cell r="H245">
            <v>300</v>
          </cell>
        </row>
        <row r="246">
          <cell r="A246">
            <v>17.3125</v>
          </cell>
          <cell r="B246" t="str">
            <v>Conexión Shear plate Viga - Muro Ascensor [ W14 ]</v>
          </cell>
          <cell r="C246">
            <v>1</v>
          </cell>
          <cell r="E246" t="str">
            <v>Ud</v>
          </cell>
          <cell r="G246">
            <v>116.47038273824816</v>
          </cell>
          <cell r="I246">
            <v>8501.61</v>
          </cell>
        </row>
        <row r="248">
          <cell r="A248">
            <v>31.625</v>
          </cell>
          <cell r="B248" t="str">
            <v>Análisis de Precio Unitario de 1.00 Ud de Conexión Shear plate Viga - Muro Ascensor [ W24 ]:</v>
          </cell>
        </row>
        <row r="249">
          <cell r="B249" t="str">
            <v>Materiales</v>
          </cell>
        </row>
        <row r="250">
          <cell r="A250" t="str">
            <v>lbm</v>
          </cell>
          <cell r="B250" t="str">
            <v>Placa Base</v>
          </cell>
          <cell r="I250" t="str">
            <v>Perimeter</v>
          </cell>
        </row>
        <row r="251">
          <cell r="A251">
            <v>40.833333333333329</v>
          </cell>
          <cell r="B251" t="str">
            <v>Plate 1/1 ''</v>
          </cell>
          <cell r="C251">
            <v>3.5416666666666665</v>
          </cell>
          <cell r="D251">
            <v>0.05</v>
          </cell>
          <cell r="E251" t="str">
            <v>p2</v>
          </cell>
          <cell r="F251">
            <v>1102.4999999999998</v>
          </cell>
          <cell r="G251">
            <v>198.45</v>
          </cell>
          <cell r="H251">
            <v>4837.91</v>
          </cell>
          <cell r="I251">
            <v>2</v>
          </cell>
        </row>
        <row r="252">
          <cell r="A252">
            <v>0</v>
          </cell>
          <cell r="B252" t="str">
            <v>Perno ø 1 3/8'' x 20'' F1554 A36</v>
          </cell>
          <cell r="C252">
            <v>6</v>
          </cell>
          <cell r="D252">
            <v>0</v>
          </cell>
          <cell r="E252" t="str">
            <v>Ud</v>
          </cell>
          <cell r="F252">
            <v>1560</v>
          </cell>
          <cell r="G252">
            <v>280.8</v>
          </cell>
          <cell r="H252">
            <v>11044.8</v>
          </cell>
        </row>
        <row r="253">
          <cell r="B253" t="str">
            <v>Esparragos y Pernos:</v>
          </cell>
        </row>
        <row r="254">
          <cell r="A254">
            <v>0</v>
          </cell>
          <cell r="B254" t="str">
            <v>Perno Ø  - A325   3/4'' x 2 1/2''</v>
          </cell>
          <cell r="C254">
            <v>6</v>
          </cell>
          <cell r="D254">
            <v>0</v>
          </cell>
          <cell r="E254" t="str">
            <v>Ud</v>
          </cell>
          <cell r="F254">
            <v>36.347457627118644</v>
          </cell>
          <cell r="G254">
            <v>6.54</v>
          </cell>
          <cell r="H254">
            <v>257.32</v>
          </cell>
        </row>
        <row r="255">
          <cell r="B255" t="str">
            <v>Conexión Shear plate</v>
          </cell>
        </row>
        <row r="256">
          <cell r="A256">
            <v>19.399999999999999</v>
          </cell>
          <cell r="B256" t="str">
            <v>2L4X4X3/8</v>
          </cell>
          <cell r="C256">
            <v>1.5</v>
          </cell>
          <cell r="D256">
            <v>0</v>
          </cell>
          <cell r="E256" t="str">
            <v>pl</v>
          </cell>
          <cell r="F256">
            <v>523.79999999999995</v>
          </cell>
          <cell r="G256">
            <v>94.28</v>
          </cell>
          <cell r="H256">
            <v>927.12</v>
          </cell>
          <cell r="I256">
            <v>1.3333333333333333</v>
          </cell>
        </row>
        <row r="257">
          <cell r="A257">
            <v>7.2</v>
          </cell>
          <cell r="B257" t="str">
            <v>L3X3X3/8</v>
          </cell>
          <cell r="C257">
            <v>0</v>
          </cell>
          <cell r="D257">
            <v>0</v>
          </cell>
          <cell r="E257" t="str">
            <v>pl</v>
          </cell>
          <cell r="F257">
            <v>194.4</v>
          </cell>
          <cell r="G257">
            <v>34.99</v>
          </cell>
          <cell r="H257">
            <v>0</v>
          </cell>
          <cell r="I257">
            <v>1</v>
          </cell>
        </row>
        <row r="258">
          <cell r="B258" t="str">
            <v>Pinturas</v>
          </cell>
        </row>
        <row r="259">
          <cell r="B259" t="str">
            <v>Pintura Multi-Purpose Epoxy Haze Gray</v>
          </cell>
          <cell r="C259">
            <v>5.6257951999999986E-2</v>
          </cell>
          <cell r="D259">
            <v>0.77752649083279868</v>
          </cell>
          <cell r="E259" t="str">
            <v>cub</v>
          </cell>
          <cell r="F259">
            <v>5925.0254237288136</v>
          </cell>
          <cell r="G259">
            <v>1066.5</v>
          </cell>
          <cell r="H259">
            <v>699.15</v>
          </cell>
        </row>
        <row r="260">
          <cell r="B260" t="str">
            <v>Pintura High Gloss Urethane Gris Perla</v>
          </cell>
          <cell r="C260">
            <v>2.8128975999999993E-2</v>
          </cell>
          <cell r="D260">
            <v>2.5550529816655971</v>
          </cell>
          <cell r="E260" t="str">
            <v>Gls</v>
          </cell>
          <cell r="F260">
            <v>2154.5508474576272</v>
          </cell>
          <cell r="G260">
            <v>387.82</v>
          </cell>
          <cell r="H260">
            <v>254.24</v>
          </cell>
        </row>
        <row r="261">
          <cell r="B261" t="str">
            <v>Miscelaneos</v>
          </cell>
        </row>
        <row r="262">
          <cell r="B262" t="str">
            <v>Electrodo E70XX Universal 1/8''</v>
          </cell>
          <cell r="C262">
            <v>5</v>
          </cell>
          <cell r="D262">
            <v>0</v>
          </cell>
          <cell r="E262" t="str">
            <v>Lbs</v>
          </cell>
          <cell r="F262">
            <v>98</v>
          </cell>
          <cell r="G262">
            <v>17.64</v>
          </cell>
          <cell r="H262">
            <v>578.20000000000005</v>
          </cell>
        </row>
        <row r="263">
          <cell r="B263" t="str">
            <v>Acetileno 390</v>
          </cell>
          <cell r="C263">
            <v>10</v>
          </cell>
          <cell r="D263">
            <v>0</v>
          </cell>
          <cell r="E263" t="str">
            <v>p3</v>
          </cell>
          <cell r="F263">
            <v>9.6525423728813564</v>
          </cell>
          <cell r="G263">
            <v>1.74</v>
          </cell>
          <cell r="H263">
            <v>113.93</v>
          </cell>
        </row>
        <row r="264">
          <cell r="B264" t="str">
            <v>Oxigeno Industrial 220</v>
          </cell>
          <cell r="C264">
            <v>3.3000000000000003</v>
          </cell>
          <cell r="D264">
            <v>0</v>
          </cell>
          <cell r="E264" t="str">
            <v>p3</v>
          </cell>
          <cell r="F264">
            <v>2.6864406779661016</v>
          </cell>
          <cell r="G264">
            <v>0.48</v>
          </cell>
          <cell r="H264">
            <v>10.45</v>
          </cell>
        </row>
        <row r="265">
          <cell r="B265" t="str">
            <v>Disco p/ esmerilar</v>
          </cell>
          <cell r="C265">
            <v>3</v>
          </cell>
          <cell r="D265">
            <v>0</v>
          </cell>
          <cell r="E265" t="str">
            <v>Ud</v>
          </cell>
          <cell r="F265">
            <v>150</v>
          </cell>
          <cell r="G265">
            <v>27</v>
          </cell>
          <cell r="H265">
            <v>531</v>
          </cell>
        </row>
        <row r="266">
          <cell r="B266" t="str">
            <v>Mano de Obra</v>
          </cell>
        </row>
        <row r="267">
          <cell r="B267" t="str">
            <v>Fabricación</v>
          </cell>
        </row>
        <row r="268">
          <cell r="B268" t="str">
            <v>SandBlasting Superficie Metálicas</v>
          </cell>
          <cell r="C268">
            <v>0.84386927999999983</v>
          </cell>
          <cell r="D268">
            <v>7.2650114719191418E-3</v>
          </cell>
          <cell r="E268" t="str">
            <v>m2</v>
          </cell>
          <cell r="F268">
            <v>169.5</v>
          </cell>
          <cell r="G268">
            <v>30.51</v>
          </cell>
          <cell r="H268">
            <v>170.01</v>
          </cell>
        </row>
        <row r="269">
          <cell r="B269" t="str">
            <v>Fabricación Estructura Metalica - Placa</v>
          </cell>
          <cell r="C269">
            <v>8.6859027777777778E-2</v>
          </cell>
          <cell r="D269">
            <v>3.6161724377783241E-2</v>
          </cell>
          <cell r="E269" t="str">
            <v>ton</v>
          </cell>
          <cell r="F269">
            <v>22000</v>
          </cell>
          <cell r="G269">
            <v>3960</v>
          </cell>
          <cell r="H269">
            <v>2336.4</v>
          </cell>
        </row>
        <row r="270">
          <cell r="B270" t="str">
            <v>Pintura de Taller</v>
          </cell>
        </row>
        <row r="271">
          <cell r="B271" t="str">
            <v>MO-1001-12 [PEM] Pintor Estructura Metálica</v>
          </cell>
          <cell r="C271">
            <v>0.5</v>
          </cell>
          <cell r="D271">
            <v>0</v>
          </cell>
          <cell r="E271" t="str">
            <v>Día</v>
          </cell>
          <cell r="F271">
            <v>737.38099547511399</v>
          </cell>
          <cell r="G271">
            <v>132.72999999999999</v>
          </cell>
          <cell r="H271">
            <v>435.06</v>
          </cell>
        </row>
        <row r="272">
          <cell r="B272" t="str">
            <v>MO-1001-13 [AEM] Armadores Estructuras Metálica</v>
          </cell>
          <cell r="C272">
            <v>0.5</v>
          </cell>
          <cell r="D272">
            <v>0</v>
          </cell>
          <cell r="E272" t="str">
            <v>Día</v>
          </cell>
          <cell r="F272">
            <v>1124.7393665158368</v>
          </cell>
          <cell r="G272">
            <v>202.45</v>
          </cell>
          <cell r="H272">
            <v>663.59</v>
          </cell>
        </row>
        <row r="273">
          <cell r="B273" t="str">
            <v>MO-1001-14 [AyEM] Ayudante Estructuras Metálica</v>
          </cell>
          <cell r="C273">
            <v>0.5</v>
          </cell>
          <cell r="D273">
            <v>0</v>
          </cell>
          <cell r="E273" t="str">
            <v>Día</v>
          </cell>
          <cell r="F273">
            <v>866.50045248868685</v>
          </cell>
          <cell r="G273">
            <v>155.97</v>
          </cell>
          <cell r="H273">
            <v>511.24</v>
          </cell>
        </row>
        <row r="274">
          <cell r="B274" t="str">
            <v>Servicios, Herramientas y Equipos</v>
          </cell>
        </row>
        <row r="275">
          <cell r="B275" t="str">
            <v>Compresor p/ Pintura</v>
          </cell>
          <cell r="C275">
            <v>4</v>
          </cell>
          <cell r="D275">
            <v>0</v>
          </cell>
          <cell r="E275" t="str">
            <v>Hr</v>
          </cell>
          <cell r="F275">
            <v>63.56</v>
          </cell>
          <cell r="G275">
            <v>11.44</v>
          </cell>
          <cell r="H275">
            <v>300</v>
          </cell>
        </row>
        <row r="276">
          <cell r="A276">
            <v>31.625</v>
          </cell>
          <cell r="B276" t="str">
            <v>Conexión Shear plate Viga - Muro Ascensor [ W24 ]</v>
          </cell>
          <cell r="C276">
            <v>1</v>
          </cell>
          <cell r="E276" t="str">
            <v>Ud</v>
          </cell>
          <cell r="G276">
            <v>136.25768446636877</v>
          </cell>
          <cell r="I276">
            <v>23670.42</v>
          </cell>
        </row>
        <row r="278">
          <cell r="A278">
            <v>41.833333333333329</v>
          </cell>
          <cell r="B278" t="str">
            <v>Análisis de Precio Unitario de 1.00 Ud de Conexión Shear plate Viga + Fachada [ HSS8 @ W24 ]:</v>
          </cell>
        </row>
        <row r="279">
          <cell r="B279" t="str">
            <v>Materiales</v>
          </cell>
        </row>
        <row r="280">
          <cell r="A280" t="str">
            <v>lbm</v>
          </cell>
          <cell r="B280" t="str">
            <v>Shear plate</v>
          </cell>
          <cell r="I280" t="str">
            <v>Perimeter</v>
          </cell>
        </row>
        <row r="281">
          <cell r="A281">
            <v>15.3125</v>
          </cell>
          <cell r="B281" t="str">
            <v>Plate 3/8 ''</v>
          </cell>
          <cell r="C281">
            <v>1.125</v>
          </cell>
          <cell r="D281">
            <v>0.05</v>
          </cell>
          <cell r="E281" t="str">
            <v>p2</v>
          </cell>
          <cell r="F281">
            <v>413.4375</v>
          </cell>
          <cell r="G281">
            <v>74.42</v>
          </cell>
          <cell r="H281">
            <v>576.28</v>
          </cell>
          <cell r="I281">
            <v>2</v>
          </cell>
        </row>
        <row r="282">
          <cell r="A282">
            <v>0</v>
          </cell>
          <cell r="B282" t="str">
            <v>Perno Ø  - A325 1    '' x 3    ''</v>
          </cell>
          <cell r="C282">
            <v>4</v>
          </cell>
          <cell r="D282">
            <v>0</v>
          </cell>
          <cell r="E282" t="str">
            <v>Ud</v>
          </cell>
          <cell r="F282">
            <v>83.533898305084747</v>
          </cell>
          <cell r="G282">
            <v>15.04</v>
          </cell>
          <cell r="H282">
            <v>394.3</v>
          </cell>
        </row>
        <row r="283">
          <cell r="B283" t="str">
            <v>Esparragos y Pernos:</v>
          </cell>
        </row>
        <row r="284">
          <cell r="A284">
            <v>0</v>
          </cell>
          <cell r="B284" t="str">
            <v>Perno Ø  - A325   3/4'' x 2 1/2''</v>
          </cell>
          <cell r="C284">
            <v>0</v>
          </cell>
          <cell r="D284">
            <v>0</v>
          </cell>
          <cell r="E284" t="str">
            <v>Ud</v>
          </cell>
          <cell r="F284">
            <v>36.347457627118644</v>
          </cell>
          <cell r="G284">
            <v>6.54</v>
          </cell>
          <cell r="H284">
            <v>0</v>
          </cell>
        </row>
        <row r="285">
          <cell r="B285" t="str">
            <v>Conexión Shear plate</v>
          </cell>
        </row>
        <row r="286">
          <cell r="A286">
            <v>19.399999999999999</v>
          </cell>
          <cell r="B286" t="str">
            <v>2L4X4X3/8</v>
          </cell>
          <cell r="C286">
            <v>0</v>
          </cell>
          <cell r="D286">
            <v>0</v>
          </cell>
          <cell r="E286" t="str">
            <v>pl</v>
          </cell>
          <cell r="F286">
            <v>523.79999999999995</v>
          </cell>
          <cell r="G286">
            <v>94.28</v>
          </cell>
          <cell r="H286">
            <v>0</v>
          </cell>
          <cell r="I286">
            <v>1.3333333333333333</v>
          </cell>
        </row>
        <row r="287">
          <cell r="A287">
            <v>7.2</v>
          </cell>
          <cell r="B287" t="str">
            <v>L3X3X3/8</v>
          </cell>
          <cell r="C287">
            <v>0</v>
          </cell>
          <cell r="D287">
            <v>0</v>
          </cell>
          <cell r="E287" t="str">
            <v>pl</v>
          </cell>
          <cell r="F287">
            <v>194.4</v>
          </cell>
          <cell r="G287">
            <v>34.99</v>
          </cell>
          <cell r="H287">
            <v>0</v>
          </cell>
          <cell r="I287">
            <v>1</v>
          </cell>
        </row>
        <row r="288">
          <cell r="B288" t="str">
            <v>Pinturas</v>
          </cell>
        </row>
        <row r="289">
          <cell r="B289" t="str">
            <v>Pintura Multi-Purpose Epoxy Haze Gray</v>
          </cell>
          <cell r="C289">
            <v>1.3935456000000001E-2</v>
          </cell>
          <cell r="D289">
            <v>6.1759402778064816</v>
          </cell>
          <cell r="E289" t="str">
            <v>cub</v>
          </cell>
          <cell r="F289">
            <v>5925.0254237288136</v>
          </cell>
          <cell r="G289">
            <v>1066.5</v>
          </cell>
          <cell r="H289">
            <v>699.15</v>
          </cell>
        </row>
        <row r="290">
          <cell r="B290" t="str">
            <v>Pintura High Gloss Urethane Gris Perla</v>
          </cell>
          <cell r="C290">
            <v>6.9677280000000003E-3</v>
          </cell>
          <cell r="D290">
            <v>13.351880555612963</v>
          </cell>
          <cell r="E290" t="str">
            <v>Gls</v>
          </cell>
          <cell r="F290">
            <v>2154.5508474576272</v>
          </cell>
          <cell r="G290">
            <v>387.82</v>
          </cell>
          <cell r="H290">
            <v>254.24</v>
          </cell>
        </row>
        <row r="291">
          <cell r="B291" t="str">
            <v>Miscelaneos</v>
          </cell>
        </row>
        <row r="292">
          <cell r="B292" t="str">
            <v>Electrodo E70XX Universal 1/8''</v>
          </cell>
          <cell r="C292">
            <v>5</v>
          </cell>
          <cell r="D292">
            <v>0</v>
          </cell>
          <cell r="E292" t="str">
            <v>Lbs</v>
          </cell>
          <cell r="F292">
            <v>98</v>
          </cell>
          <cell r="G292">
            <v>17.64</v>
          </cell>
          <cell r="H292">
            <v>578.20000000000005</v>
          </cell>
        </row>
        <row r="293">
          <cell r="B293" t="str">
            <v>Acetileno 390</v>
          </cell>
          <cell r="C293">
            <v>10</v>
          </cell>
          <cell r="D293">
            <v>0</v>
          </cell>
          <cell r="E293" t="str">
            <v>p3</v>
          </cell>
          <cell r="F293">
            <v>9.6525423728813564</v>
          </cell>
          <cell r="G293">
            <v>1.74</v>
          </cell>
          <cell r="H293">
            <v>113.93</v>
          </cell>
        </row>
        <row r="294">
          <cell r="B294" t="str">
            <v>Oxigeno Industrial 220</v>
          </cell>
          <cell r="C294">
            <v>3.3000000000000003</v>
          </cell>
          <cell r="D294">
            <v>0</v>
          </cell>
          <cell r="E294" t="str">
            <v>p3</v>
          </cell>
          <cell r="F294">
            <v>2.6864406779661016</v>
          </cell>
          <cell r="G294">
            <v>0.48</v>
          </cell>
          <cell r="H294">
            <v>10.45</v>
          </cell>
        </row>
        <row r="295">
          <cell r="B295" t="str">
            <v>Disco p/ esmerilar</v>
          </cell>
          <cell r="C295">
            <v>3</v>
          </cell>
          <cell r="D295">
            <v>0</v>
          </cell>
          <cell r="E295" t="str">
            <v>Ud</v>
          </cell>
          <cell r="F295">
            <v>150</v>
          </cell>
          <cell r="G295">
            <v>27</v>
          </cell>
          <cell r="H295">
            <v>531</v>
          </cell>
        </row>
        <row r="296">
          <cell r="B296" t="str">
            <v>Mano de Obra</v>
          </cell>
        </row>
        <row r="297">
          <cell r="B297" t="str">
            <v>Fabricación</v>
          </cell>
        </row>
        <row r="298">
          <cell r="B298" t="str">
            <v>SandBlasting Superficie Metálicas</v>
          </cell>
          <cell r="C298">
            <v>0.20903184</v>
          </cell>
          <cell r="D298">
            <v>4.6316388929073951E-3</v>
          </cell>
          <cell r="E298" t="str">
            <v>m2</v>
          </cell>
          <cell r="F298">
            <v>169.5</v>
          </cell>
          <cell r="G298">
            <v>30.51</v>
          </cell>
          <cell r="H298">
            <v>42</v>
          </cell>
        </row>
        <row r="299">
          <cell r="B299" t="str">
            <v>Fabricación Estructura Metalica - Placa</v>
          </cell>
          <cell r="C299">
            <v>8.6132812500000003E-3</v>
          </cell>
          <cell r="D299">
            <v>0.16099773242630383</v>
          </cell>
          <cell r="E299" t="str">
            <v>ton</v>
          </cell>
          <cell r="F299">
            <v>22000</v>
          </cell>
          <cell r="G299">
            <v>3960</v>
          </cell>
          <cell r="H299">
            <v>259.60000000000002</v>
          </cell>
        </row>
        <row r="300">
          <cell r="B300" t="str">
            <v>Pintura de Taller</v>
          </cell>
        </row>
        <row r="301">
          <cell r="B301" t="str">
            <v>MO-1001-12 [PEM] Pintor Estructura Metálica</v>
          </cell>
          <cell r="C301">
            <v>0.5</v>
          </cell>
          <cell r="D301">
            <v>0</v>
          </cell>
          <cell r="E301" t="str">
            <v>Día</v>
          </cell>
          <cell r="F301">
            <v>737.38099547511399</v>
          </cell>
          <cell r="G301">
            <v>132.72999999999999</v>
          </cell>
          <cell r="H301">
            <v>435.06</v>
          </cell>
        </row>
        <row r="302">
          <cell r="B302" t="str">
            <v>MO-1001-13 [AEM] Armadores Estructuras Metálica</v>
          </cell>
          <cell r="C302">
            <v>0.5</v>
          </cell>
          <cell r="D302">
            <v>0</v>
          </cell>
          <cell r="E302" t="str">
            <v>Día</v>
          </cell>
          <cell r="F302">
            <v>1124.7393665158368</v>
          </cell>
          <cell r="G302">
            <v>202.45</v>
          </cell>
          <cell r="H302">
            <v>663.59</v>
          </cell>
        </row>
        <row r="303">
          <cell r="B303" t="str">
            <v>MO-1001-14 [AyEM] Ayudante Estructuras Metálica</v>
          </cell>
          <cell r="C303">
            <v>0.5</v>
          </cell>
          <cell r="D303">
            <v>0</v>
          </cell>
          <cell r="E303" t="str">
            <v>Día</v>
          </cell>
          <cell r="F303">
            <v>866.50045248868685</v>
          </cell>
          <cell r="G303">
            <v>155.97</v>
          </cell>
          <cell r="H303">
            <v>511.24</v>
          </cell>
        </row>
        <row r="304">
          <cell r="B304" t="str">
            <v>Servicios, Herramientas y Equipos</v>
          </cell>
        </row>
        <row r="305">
          <cell r="B305" t="str">
            <v>Compresor p/ Pintura</v>
          </cell>
          <cell r="C305">
            <v>4</v>
          </cell>
          <cell r="D305">
            <v>0</v>
          </cell>
          <cell r="E305" t="str">
            <v>Hr</v>
          </cell>
          <cell r="F305">
            <v>63.56</v>
          </cell>
          <cell r="G305">
            <v>11.44</v>
          </cell>
          <cell r="H305">
            <v>300</v>
          </cell>
        </row>
        <row r="306">
          <cell r="A306">
            <v>41.833333333333329</v>
          </cell>
          <cell r="B306" t="str">
            <v>Conexión Shear plate Viga + Fachada [ HSS8 @ W24 ]</v>
          </cell>
          <cell r="C306">
            <v>1</v>
          </cell>
          <cell r="E306" t="str">
            <v>Ud</v>
          </cell>
          <cell r="G306">
            <v>311.67216326530604</v>
          </cell>
          <cell r="I306">
            <v>5369.04</v>
          </cell>
        </row>
        <row r="308">
          <cell r="A308">
            <v>42.833333333333329</v>
          </cell>
          <cell r="B308" t="str">
            <v>Análisis de Precio Unitario de 1.00 Ud de Conexión Shear plate Viga + Fachada [ HSS4 @ W24 ]:</v>
          </cell>
        </row>
        <row r="309">
          <cell r="B309" t="str">
            <v>Materiales</v>
          </cell>
        </row>
        <row r="310">
          <cell r="A310" t="str">
            <v>lbm</v>
          </cell>
          <cell r="B310" t="str">
            <v>Shear plate</v>
          </cell>
          <cell r="I310" t="str">
            <v>Perimeter</v>
          </cell>
        </row>
        <row r="311">
          <cell r="A311">
            <v>15.3125</v>
          </cell>
          <cell r="B311" t="str">
            <v>Plate 3/8 ''</v>
          </cell>
          <cell r="C311">
            <v>1.125</v>
          </cell>
          <cell r="D311">
            <v>0.05</v>
          </cell>
          <cell r="E311" t="str">
            <v>p2</v>
          </cell>
          <cell r="F311">
            <v>413.4375</v>
          </cell>
          <cell r="G311">
            <v>74.42</v>
          </cell>
          <cell r="H311">
            <v>576.28</v>
          </cell>
          <cell r="I311">
            <v>2</v>
          </cell>
        </row>
        <row r="312">
          <cell r="A312">
            <v>0</v>
          </cell>
          <cell r="B312" t="str">
            <v>Perno Ø  - A325 1    '' x 3    ''</v>
          </cell>
          <cell r="C312">
            <v>4</v>
          </cell>
          <cell r="D312">
            <v>0</v>
          </cell>
          <cell r="E312" t="str">
            <v>Ud</v>
          </cell>
          <cell r="F312">
            <v>83.533898305084747</v>
          </cell>
          <cell r="G312">
            <v>15.04</v>
          </cell>
          <cell r="H312">
            <v>394.3</v>
          </cell>
        </row>
        <row r="313">
          <cell r="B313" t="str">
            <v>Esparragos y Pernos:</v>
          </cell>
        </row>
        <row r="314">
          <cell r="A314">
            <v>0</v>
          </cell>
          <cell r="B314" t="str">
            <v>Perno Ø  - A325   3/4'' x 2 1/2''</v>
          </cell>
          <cell r="C314">
            <v>0</v>
          </cell>
          <cell r="D314">
            <v>0</v>
          </cell>
          <cell r="E314" t="str">
            <v>Ud</v>
          </cell>
          <cell r="F314">
            <v>36.347457627118644</v>
          </cell>
          <cell r="G314">
            <v>6.54</v>
          </cell>
          <cell r="H314">
            <v>0</v>
          </cell>
        </row>
        <row r="315">
          <cell r="B315" t="str">
            <v>Conexión Shear plate</v>
          </cell>
        </row>
        <row r="316">
          <cell r="A316">
            <v>19.399999999999999</v>
          </cell>
          <cell r="B316" t="str">
            <v>2L4X4X3/8</v>
          </cell>
          <cell r="C316">
            <v>0</v>
          </cell>
          <cell r="D316">
            <v>0</v>
          </cell>
          <cell r="E316" t="str">
            <v>pl</v>
          </cell>
          <cell r="F316">
            <v>523.79999999999995</v>
          </cell>
          <cell r="G316">
            <v>94.28</v>
          </cell>
          <cell r="H316">
            <v>0</v>
          </cell>
          <cell r="I316">
            <v>1.3333333333333333</v>
          </cell>
        </row>
        <row r="317">
          <cell r="A317">
            <v>7.2</v>
          </cell>
          <cell r="B317" t="str">
            <v>L3X3X3/8</v>
          </cell>
          <cell r="C317">
            <v>0</v>
          </cell>
          <cell r="D317">
            <v>0</v>
          </cell>
          <cell r="E317" t="str">
            <v>pl</v>
          </cell>
          <cell r="F317">
            <v>194.4</v>
          </cell>
          <cell r="G317">
            <v>34.99</v>
          </cell>
          <cell r="H317">
            <v>0</v>
          </cell>
          <cell r="I317">
            <v>1</v>
          </cell>
        </row>
        <row r="318">
          <cell r="B318" t="str">
            <v>Pinturas</v>
          </cell>
        </row>
        <row r="319">
          <cell r="B319" t="str">
            <v>Pintura Multi-Purpose Epoxy Haze Gray</v>
          </cell>
          <cell r="C319">
            <v>1.3935456000000001E-2</v>
          </cell>
          <cell r="D319">
            <v>6.1759402778064816</v>
          </cell>
          <cell r="E319" t="str">
            <v>cub</v>
          </cell>
          <cell r="F319">
            <v>5925.0254237288136</v>
          </cell>
          <cell r="G319">
            <v>1066.5</v>
          </cell>
          <cell r="H319">
            <v>699.15</v>
          </cell>
        </row>
        <row r="320">
          <cell r="B320" t="str">
            <v>Pintura High Gloss Urethane Gris Perla</v>
          </cell>
          <cell r="C320">
            <v>6.9677280000000003E-3</v>
          </cell>
          <cell r="D320">
            <v>13.351880555612963</v>
          </cell>
          <cell r="E320" t="str">
            <v>Gls</v>
          </cell>
          <cell r="F320">
            <v>2154.5508474576272</v>
          </cell>
          <cell r="G320">
            <v>387.82</v>
          </cell>
          <cell r="H320">
            <v>254.24</v>
          </cell>
        </row>
        <row r="321">
          <cell r="B321" t="str">
            <v>Miscelaneos</v>
          </cell>
        </row>
        <row r="322">
          <cell r="B322" t="str">
            <v>Electrodo E70XX Universal 1/8''</v>
          </cell>
          <cell r="C322">
            <v>5</v>
          </cell>
          <cell r="D322">
            <v>0</v>
          </cell>
          <cell r="E322" t="str">
            <v>Lbs</v>
          </cell>
          <cell r="F322">
            <v>98</v>
          </cell>
          <cell r="G322">
            <v>17.64</v>
          </cell>
          <cell r="H322">
            <v>578.20000000000005</v>
          </cell>
        </row>
        <row r="323">
          <cell r="B323" t="str">
            <v>Acetileno 390</v>
          </cell>
          <cell r="C323">
            <v>10</v>
          </cell>
          <cell r="D323">
            <v>0</v>
          </cell>
          <cell r="E323" t="str">
            <v>p3</v>
          </cell>
          <cell r="F323">
            <v>9.6525423728813564</v>
          </cell>
          <cell r="G323">
            <v>1.74</v>
          </cell>
          <cell r="H323">
            <v>113.93</v>
          </cell>
        </row>
        <row r="324">
          <cell r="B324" t="str">
            <v>Oxigeno Industrial 220</v>
          </cell>
          <cell r="C324">
            <v>3.3000000000000003</v>
          </cell>
          <cell r="D324">
            <v>0</v>
          </cell>
          <cell r="E324" t="str">
            <v>p3</v>
          </cell>
          <cell r="F324">
            <v>2.6864406779661016</v>
          </cell>
          <cell r="G324">
            <v>0.48</v>
          </cell>
          <cell r="H324">
            <v>10.45</v>
          </cell>
        </row>
        <row r="325">
          <cell r="B325" t="str">
            <v>Disco p/ esmerilar</v>
          </cell>
          <cell r="C325">
            <v>3</v>
          </cell>
          <cell r="D325">
            <v>0</v>
          </cell>
          <cell r="E325" t="str">
            <v>Ud</v>
          </cell>
          <cell r="F325">
            <v>150</v>
          </cell>
          <cell r="G325">
            <v>27</v>
          </cell>
          <cell r="H325">
            <v>531</v>
          </cell>
        </row>
        <row r="326">
          <cell r="B326" t="str">
            <v>Mano de Obra</v>
          </cell>
        </row>
        <row r="327">
          <cell r="B327" t="str">
            <v>Fabricación</v>
          </cell>
        </row>
        <row r="328">
          <cell r="B328" t="str">
            <v>SandBlasting Superficie Metálicas</v>
          </cell>
          <cell r="C328">
            <v>0.20903184</v>
          </cell>
          <cell r="D328">
            <v>4.6316388929073951E-3</v>
          </cell>
          <cell r="E328" t="str">
            <v>m2</v>
          </cell>
          <cell r="F328">
            <v>169.5</v>
          </cell>
          <cell r="G328">
            <v>30.51</v>
          </cell>
          <cell r="H328">
            <v>42</v>
          </cell>
        </row>
        <row r="329">
          <cell r="B329" t="str">
            <v>Fabricación Estructura Metalica - Placa</v>
          </cell>
          <cell r="C329">
            <v>8.6132812500000003E-3</v>
          </cell>
          <cell r="D329">
            <v>0.16099773242630383</v>
          </cell>
          <cell r="E329" t="str">
            <v>ton</v>
          </cell>
          <cell r="F329">
            <v>22000</v>
          </cell>
          <cell r="G329">
            <v>3960</v>
          </cell>
          <cell r="H329">
            <v>259.60000000000002</v>
          </cell>
        </row>
        <row r="330">
          <cell r="B330" t="str">
            <v>Pintura de Taller</v>
          </cell>
        </row>
        <row r="331">
          <cell r="B331" t="str">
            <v>MO-1001-12 [PEM] Pintor Estructura Metálica</v>
          </cell>
          <cell r="C331">
            <v>0.5</v>
          </cell>
          <cell r="D331">
            <v>0</v>
          </cell>
          <cell r="E331" t="str">
            <v>Día</v>
          </cell>
          <cell r="F331">
            <v>737.38099547511399</v>
          </cell>
          <cell r="G331">
            <v>132.72999999999999</v>
          </cell>
          <cell r="H331">
            <v>435.06</v>
          </cell>
        </row>
        <row r="332">
          <cell r="B332" t="str">
            <v>MO-1001-13 [AEM] Armadores Estructuras Metálica</v>
          </cell>
          <cell r="C332">
            <v>0.5</v>
          </cell>
          <cell r="D332">
            <v>0</v>
          </cell>
          <cell r="E332" t="str">
            <v>Día</v>
          </cell>
          <cell r="F332">
            <v>1124.7393665158368</v>
          </cell>
          <cell r="G332">
            <v>202.45</v>
          </cell>
          <cell r="H332">
            <v>663.59</v>
          </cell>
        </row>
        <row r="333">
          <cell r="B333" t="str">
            <v>MO-1001-14 [AyEM] Ayudante Estructuras Metálica</v>
          </cell>
          <cell r="C333">
            <v>0.5</v>
          </cell>
          <cell r="D333">
            <v>0</v>
          </cell>
          <cell r="E333" t="str">
            <v>Día</v>
          </cell>
          <cell r="F333">
            <v>866.50045248868685</v>
          </cell>
          <cell r="G333">
            <v>155.97</v>
          </cell>
          <cell r="H333">
            <v>511.24</v>
          </cell>
        </row>
        <row r="334">
          <cell r="B334" t="str">
            <v>Servicios, Herramientas y Equipos</v>
          </cell>
        </row>
        <row r="335">
          <cell r="B335" t="str">
            <v>Compresor p/ Pintura</v>
          </cell>
          <cell r="C335">
            <v>4</v>
          </cell>
          <cell r="D335">
            <v>0</v>
          </cell>
          <cell r="E335" t="str">
            <v>Hr</v>
          </cell>
          <cell r="F335">
            <v>63.56</v>
          </cell>
          <cell r="G335">
            <v>11.44</v>
          </cell>
          <cell r="H335">
            <v>300</v>
          </cell>
        </row>
        <row r="336">
          <cell r="A336">
            <v>42.833333333333329</v>
          </cell>
          <cell r="B336" t="str">
            <v>Conexión Shear plate Viga + Fachada [ HSS4 @ W24 ]</v>
          </cell>
          <cell r="C336">
            <v>1</v>
          </cell>
          <cell r="E336" t="str">
            <v>Ud</v>
          </cell>
          <cell r="G336">
            <v>311.67216326530604</v>
          </cell>
          <cell r="I336">
            <v>5369.04</v>
          </cell>
        </row>
        <row r="338">
          <cell r="A338">
            <v>43.833333333333329</v>
          </cell>
          <cell r="B338" t="str">
            <v>Análisis de Precio Unitario de 1.00 Ud de Conexión Clipconn Viga - Viga [ W14 @ W14 ]:</v>
          </cell>
        </row>
        <row r="339">
          <cell r="B339" t="str">
            <v>Materiales</v>
          </cell>
        </row>
        <row r="340">
          <cell r="A340" t="str">
            <v>lbm</v>
          </cell>
          <cell r="B340" t="str">
            <v>Placa Base</v>
          </cell>
          <cell r="I340" t="str">
            <v>Perimeter</v>
          </cell>
        </row>
        <row r="341">
          <cell r="A341">
            <v>40.833333333333329</v>
          </cell>
          <cell r="B341" t="str">
            <v>Plate 1/1 ''</v>
          </cell>
          <cell r="C341">
            <v>0</v>
          </cell>
          <cell r="D341">
            <v>0.05</v>
          </cell>
          <cell r="E341" t="str">
            <v>p2</v>
          </cell>
          <cell r="F341">
            <v>1102.4999999999998</v>
          </cell>
          <cell r="G341">
            <v>198.45</v>
          </cell>
          <cell r="H341">
            <v>0</v>
          </cell>
          <cell r="I341">
            <v>2</v>
          </cell>
        </row>
        <row r="342">
          <cell r="A342">
            <v>0</v>
          </cell>
          <cell r="B342" t="str">
            <v>Perno ø 1 3/8'' x 20'' F1554 A36</v>
          </cell>
          <cell r="C342">
            <v>0</v>
          </cell>
          <cell r="D342">
            <v>0</v>
          </cell>
          <cell r="E342" t="str">
            <v>Ud</v>
          </cell>
          <cell r="F342">
            <v>1560</v>
          </cell>
          <cell r="G342">
            <v>280.8</v>
          </cell>
          <cell r="H342">
            <v>0</v>
          </cell>
        </row>
        <row r="343">
          <cell r="B343" t="str">
            <v>Esparragos y Pernos:</v>
          </cell>
        </row>
        <row r="344">
          <cell r="A344">
            <v>0</v>
          </cell>
          <cell r="B344" t="str">
            <v>Perno Ø  - A325   3/4'' x 2 1/2''</v>
          </cell>
          <cell r="C344">
            <v>12</v>
          </cell>
          <cell r="D344">
            <v>0</v>
          </cell>
          <cell r="E344" t="str">
            <v>Ud</v>
          </cell>
          <cell r="F344">
            <v>36.347457627118644</v>
          </cell>
          <cell r="G344">
            <v>6.54</v>
          </cell>
          <cell r="H344">
            <v>514.65</v>
          </cell>
        </row>
        <row r="345">
          <cell r="B345" t="str">
            <v>Conexión Clipconn</v>
          </cell>
        </row>
        <row r="346">
          <cell r="A346">
            <v>19.399999999999999</v>
          </cell>
          <cell r="B346" t="str">
            <v>2L4X4X3/8</v>
          </cell>
          <cell r="C346">
            <v>1</v>
          </cell>
          <cell r="D346">
            <v>0</v>
          </cell>
          <cell r="E346" t="str">
            <v>pl</v>
          </cell>
          <cell r="F346">
            <v>523.79999999999995</v>
          </cell>
          <cell r="G346">
            <v>94.28</v>
          </cell>
          <cell r="H346">
            <v>618.08000000000004</v>
          </cell>
          <cell r="I346">
            <v>1.3333333333333333</v>
          </cell>
        </row>
        <row r="347">
          <cell r="A347">
            <v>7.2</v>
          </cell>
          <cell r="B347" t="str">
            <v>L3X3X3/8</v>
          </cell>
          <cell r="C347">
            <v>0</v>
          </cell>
          <cell r="D347">
            <v>0</v>
          </cell>
          <cell r="E347" t="str">
            <v>pl</v>
          </cell>
          <cell r="F347">
            <v>194.4</v>
          </cell>
          <cell r="G347">
            <v>34.99</v>
          </cell>
          <cell r="H347">
            <v>0</v>
          </cell>
          <cell r="I347">
            <v>1</v>
          </cell>
        </row>
        <row r="348">
          <cell r="B348" t="str">
            <v>Pinturas</v>
          </cell>
        </row>
        <row r="349">
          <cell r="B349" t="str">
            <v>Pintura Multi-Purpose Epoxy Haze Gray</v>
          </cell>
          <cell r="C349">
            <v>8.2580480000000005E-3</v>
          </cell>
          <cell r="D349">
            <v>11.109399218798437</v>
          </cell>
          <cell r="E349" t="str">
            <v>cub</v>
          </cell>
          <cell r="F349">
            <v>5925.0254237288136</v>
          </cell>
          <cell r="G349">
            <v>1066.5</v>
          </cell>
          <cell r="H349">
            <v>699.15</v>
          </cell>
        </row>
        <row r="350">
          <cell r="B350" t="str">
            <v>Pintura High Gloss Urethane Gris Perla</v>
          </cell>
          <cell r="C350">
            <v>4.1290240000000002E-3</v>
          </cell>
          <cell r="D350">
            <v>23.218798437596877</v>
          </cell>
          <cell r="E350" t="str">
            <v>Gls</v>
          </cell>
          <cell r="F350">
            <v>2154.5508474576272</v>
          </cell>
          <cell r="G350">
            <v>387.82</v>
          </cell>
          <cell r="H350">
            <v>254.24</v>
          </cell>
        </row>
        <row r="351">
          <cell r="B351" t="str">
            <v>Miscelaneos</v>
          </cell>
        </row>
        <row r="352">
          <cell r="B352" t="str">
            <v>Electrodo E70XX Universal 1/8''</v>
          </cell>
          <cell r="C352">
            <v>5</v>
          </cell>
          <cell r="D352">
            <v>0</v>
          </cell>
          <cell r="E352" t="str">
            <v>Lbs</v>
          </cell>
          <cell r="F352">
            <v>98</v>
          </cell>
          <cell r="G352">
            <v>17.64</v>
          </cell>
          <cell r="H352">
            <v>578.20000000000005</v>
          </cell>
        </row>
        <row r="353">
          <cell r="B353" t="str">
            <v>Acetileno 390</v>
          </cell>
          <cell r="C353">
            <v>10</v>
          </cell>
          <cell r="D353">
            <v>0</v>
          </cell>
          <cell r="E353" t="str">
            <v>p3</v>
          </cell>
          <cell r="F353">
            <v>9.6525423728813564</v>
          </cell>
          <cell r="G353">
            <v>1.74</v>
          </cell>
          <cell r="H353">
            <v>113.93</v>
          </cell>
        </row>
        <row r="354">
          <cell r="B354" t="str">
            <v>Oxigeno Industrial 220</v>
          </cell>
          <cell r="C354">
            <v>3.3000000000000003</v>
          </cell>
          <cell r="D354">
            <v>0</v>
          </cell>
          <cell r="E354" t="str">
            <v>p3</v>
          </cell>
          <cell r="F354">
            <v>2.6864406779661016</v>
          </cell>
          <cell r="G354">
            <v>0.48</v>
          </cell>
          <cell r="H354">
            <v>10.45</v>
          </cell>
        </row>
        <row r="355">
          <cell r="B355" t="str">
            <v>Disco p/ esmerilar</v>
          </cell>
          <cell r="C355">
            <v>3</v>
          </cell>
          <cell r="D355">
            <v>0</v>
          </cell>
          <cell r="E355" t="str">
            <v>Ud</v>
          </cell>
          <cell r="F355">
            <v>150</v>
          </cell>
          <cell r="G355">
            <v>27</v>
          </cell>
          <cell r="H355">
            <v>531</v>
          </cell>
        </row>
        <row r="356">
          <cell r="B356" t="str">
            <v>Mano de Obra</v>
          </cell>
        </row>
        <row r="357">
          <cell r="B357" t="str">
            <v>Fabricación</v>
          </cell>
        </row>
        <row r="358">
          <cell r="B358" t="str">
            <v>SandBlasting Superficie Metálicas</v>
          </cell>
          <cell r="C358">
            <v>0.12387072</v>
          </cell>
          <cell r="D358">
            <v>4.9481265629197933E-2</v>
          </cell>
          <cell r="E358" t="str">
            <v>m2</v>
          </cell>
          <cell r="F358">
            <v>169.5</v>
          </cell>
          <cell r="G358">
            <v>30.51</v>
          </cell>
          <cell r="H358">
            <v>26</v>
          </cell>
        </row>
        <row r="359">
          <cell r="B359" t="str">
            <v>Fabricación Estructura Metalica - Placa</v>
          </cell>
          <cell r="C359">
            <v>9.6999999999999986E-3</v>
          </cell>
          <cell r="D359">
            <v>3.0927835051546566E-2</v>
          </cell>
          <cell r="E359" t="str">
            <v>ton</v>
          </cell>
          <cell r="F359">
            <v>22000</v>
          </cell>
          <cell r="G359">
            <v>3960</v>
          </cell>
          <cell r="H359">
            <v>259.60000000000002</v>
          </cell>
        </row>
        <row r="360">
          <cell r="B360" t="str">
            <v>Pintura de Taller</v>
          </cell>
        </row>
        <row r="361">
          <cell r="B361" t="str">
            <v>MO-1001-12 [PEM] Pintor Estructura Metálica</v>
          </cell>
          <cell r="C361">
            <v>0.5</v>
          </cell>
          <cell r="D361">
            <v>0</v>
          </cell>
          <cell r="E361" t="str">
            <v>Día</v>
          </cell>
          <cell r="F361">
            <v>737.38099547511399</v>
          </cell>
          <cell r="G361">
            <v>132.72999999999999</v>
          </cell>
          <cell r="H361">
            <v>435.06</v>
          </cell>
        </row>
        <row r="362">
          <cell r="B362" t="str">
            <v>MO-1001-13 [AEM] Armadores Estructuras Metálica</v>
          </cell>
          <cell r="C362">
            <v>0.5</v>
          </cell>
          <cell r="D362">
            <v>0</v>
          </cell>
          <cell r="E362" t="str">
            <v>Día</v>
          </cell>
          <cell r="F362">
            <v>1124.7393665158368</v>
          </cell>
          <cell r="G362">
            <v>202.45</v>
          </cell>
          <cell r="H362">
            <v>663.59</v>
          </cell>
        </row>
        <row r="363">
          <cell r="B363" t="str">
            <v>MO-1001-14 [AyEM] Ayudante Estructuras Metálica</v>
          </cell>
          <cell r="C363">
            <v>0.5</v>
          </cell>
          <cell r="D363">
            <v>0</v>
          </cell>
          <cell r="E363" t="str">
            <v>Día</v>
          </cell>
          <cell r="F363">
            <v>866.50045248868685</v>
          </cell>
          <cell r="G363">
            <v>155.97</v>
          </cell>
          <cell r="H363">
            <v>511.24</v>
          </cell>
        </row>
        <row r="364">
          <cell r="B364" t="str">
            <v>Servicios, Herramientas y Equipos</v>
          </cell>
        </row>
        <row r="365">
          <cell r="B365" t="str">
            <v>Compresor p/ Pintura</v>
          </cell>
          <cell r="C365">
            <v>4</v>
          </cell>
          <cell r="D365">
            <v>0</v>
          </cell>
          <cell r="E365" t="str">
            <v>Hr</v>
          </cell>
          <cell r="F365">
            <v>63.56</v>
          </cell>
          <cell r="G365">
            <v>11.44</v>
          </cell>
          <cell r="H365">
            <v>300</v>
          </cell>
        </row>
        <row r="366">
          <cell r="A366">
            <v>43.833333333333329</v>
          </cell>
          <cell r="B366" t="str">
            <v>Conexión Clipconn Viga - Viga [ W14 @ W14 ]</v>
          </cell>
          <cell r="C366">
            <v>1</v>
          </cell>
          <cell r="E366" t="str">
            <v>Ud</v>
          </cell>
          <cell r="G366">
            <v>284.28814432989685</v>
          </cell>
          <cell r="I366">
            <v>5515.19</v>
          </cell>
        </row>
        <row r="368">
          <cell r="A368">
            <v>44.833333333333329</v>
          </cell>
          <cell r="B368" t="str">
            <v>Análisis de Precio Unitario de 1.00 Ud de Conexión Clipconn Viga - Viga - Viga [ W14 + W14 @ W24 ]:</v>
          </cell>
        </row>
        <row r="369">
          <cell r="B369" t="str">
            <v>Materiales</v>
          </cell>
        </row>
        <row r="370">
          <cell r="A370" t="str">
            <v>lbm</v>
          </cell>
          <cell r="B370" t="str">
            <v>Placa Base</v>
          </cell>
          <cell r="I370" t="str">
            <v>Perimeter</v>
          </cell>
        </row>
        <row r="371">
          <cell r="A371">
            <v>40.833333333333329</v>
          </cell>
          <cell r="B371" t="str">
            <v>Plate 1/1 ''</v>
          </cell>
          <cell r="C371">
            <v>0</v>
          </cell>
          <cell r="D371">
            <v>0.05</v>
          </cell>
          <cell r="E371" t="str">
            <v>p2</v>
          </cell>
          <cell r="F371">
            <v>1102.4999999999998</v>
          </cell>
          <cell r="G371">
            <v>198.45</v>
          </cell>
          <cell r="H371">
            <v>0</v>
          </cell>
          <cell r="I371">
            <v>2</v>
          </cell>
        </row>
        <row r="372">
          <cell r="A372">
            <v>0</v>
          </cell>
          <cell r="B372" t="str">
            <v>Perno ø 1 3/8'' x 20'' F1554 A36</v>
          </cell>
          <cell r="C372">
            <v>0</v>
          </cell>
          <cell r="D372">
            <v>0</v>
          </cell>
          <cell r="E372" t="str">
            <v>Ud</v>
          </cell>
          <cell r="F372">
            <v>1560</v>
          </cell>
          <cell r="G372">
            <v>280.8</v>
          </cell>
          <cell r="H372">
            <v>0</v>
          </cell>
        </row>
        <row r="373">
          <cell r="B373" t="str">
            <v>Esparragos y Pernos:</v>
          </cell>
        </row>
        <row r="374">
          <cell r="A374">
            <v>0</v>
          </cell>
          <cell r="B374" t="str">
            <v>Perno Ø  - A325   3/4'' x 2 1/2''</v>
          </cell>
          <cell r="C374">
            <v>16</v>
          </cell>
          <cell r="D374">
            <v>0</v>
          </cell>
          <cell r="E374" t="str">
            <v>Ud</v>
          </cell>
          <cell r="F374">
            <v>36.347457627118644</v>
          </cell>
          <cell r="G374">
            <v>6.54</v>
          </cell>
          <cell r="H374">
            <v>686.2</v>
          </cell>
        </row>
        <row r="375">
          <cell r="B375" t="str">
            <v>Conexión Clipconn</v>
          </cell>
        </row>
        <row r="376">
          <cell r="A376">
            <v>19.399999999999999</v>
          </cell>
          <cell r="B376" t="str">
            <v>2L4X4X3/8</v>
          </cell>
          <cell r="C376">
            <v>2</v>
          </cell>
          <cell r="D376">
            <v>0</v>
          </cell>
          <cell r="E376" t="str">
            <v>pl</v>
          </cell>
          <cell r="F376">
            <v>523.79999999999995</v>
          </cell>
          <cell r="G376">
            <v>94.28</v>
          </cell>
          <cell r="H376">
            <v>1236.1600000000001</v>
          </cell>
          <cell r="I376">
            <v>1.3333333333333333</v>
          </cell>
        </row>
        <row r="377">
          <cell r="A377">
            <v>7.2</v>
          </cell>
          <cell r="B377" t="str">
            <v>L3X3X3/8</v>
          </cell>
          <cell r="C377">
            <v>0</v>
          </cell>
          <cell r="D377">
            <v>0</v>
          </cell>
          <cell r="E377" t="str">
            <v>pl</v>
          </cell>
          <cell r="F377">
            <v>194.4</v>
          </cell>
          <cell r="G377">
            <v>34.99</v>
          </cell>
          <cell r="H377">
            <v>0</v>
          </cell>
          <cell r="I377">
            <v>1</v>
          </cell>
        </row>
        <row r="378">
          <cell r="B378" t="str">
            <v>Pinturas</v>
          </cell>
        </row>
        <row r="379">
          <cell r="B379" t="str">
            <v>Pintura Multi-Purpose Epoxy Haze Gray</v>
          </cell>
          <cell r="C379">
            <v>1.6516096000000001E-2</v>
          </cell>
          <cell r="D379">
            <v>5.0546996093992185</v>
          </cell>
          <cell r="E379" t="str">
            <v>cub</v>
          </cell>
          <cell r="F379">
            <v>5925.0254237288136</v>
          </cell>
          <cell r="G379">
            <v>1066.5</v>
          </cell>
          <cell r="H379">
            <v>699.15</v>
          </cell>
        </row>
        <row r="380">
          <cell r="B380" t="str">
            <v>Pintura High Gloss Urethane Gris Perla</v>
          </cell>
          <cell r="C380">
            <v>8.2580480000000005E-3</v>
          </cell>
          <cell r="D380">
            <v>11.109399218798437</v>
          </cell>
          <cell r="E380" t="str">
            <v>Gls</v>
          </cell>
          <cell r="F380">
            <v>2154.5508474576272</v>
          </cell>
          <cell r="G380">
            <v>387.82</v>
          </cell>
          <cell r="H380">
            <v>254.24</v>
          </cell>
        </row>
        <row r="381">
          <cell r="B381" t="str">
            <v>Miscelaneos</v>
          </cell>
        </row>
        <row r="382">
          <cell r="B382" t="str">
            <v>Electrodo E70XX Universal 1/8''</v>
          </cell>
          <cell r="C382">
            <v>0</v>
          </cell>
          <cell r="D382">
            <v>0</v>
          </cell>
          <cell r="E382" t="str">
            <v>Lbs</v>
          </cell>
          <cell r="F382">
            <v>98</v>
          </cell>
          <cell r="G382">
            <v>17.64</v>
          </cell>
          <cell r="H382">
            <v>0</v>
          </cell>
        </row>
        <row r="383">
          <cell r="B383" t="str">
            <v>Acetileno 390</v>
          </cell>
          <cell r="C383">
            <v>0</v>
          </cell>
          <cell r="D383">
            <v>0</v>
          </cell>
          <cell r="E383" t="str">
            <v>p3</v>
          </cell>
          <cell r="F383">
            <v>9.6525423728813564</v>
          </cell>
          <cell r="G383">
            <v>1.74</v>
          </cell>
          <cell r="H383">
            <v>0</v>
          </cell>
        </row>
        <row r="384">
          <cell r="B384" t="str">
            <v>Oxigeno Industrial 220</v>
          </cell>
          <cell r="C384">
            <v>0</v>
          </cell>
          <cell r="D384">
            <v>0</v>
          </cell>
          <cell r="E384" t="str">
            <v>p3</v>
          </cell>
          <cell r="F384">
            <v>2.6864406779661016</v>
          </cell>
          <cell r="G384">
            <v>0.48</v>
          </cell>
          <cell r="H384">
            <v>0</v>
          </cell>
        </row>
        <row r="385">
          <cell r="B385" t="str">
            <v>Disco p/ esmerilar</v>
          </cell>
          <cell r="C385">
            <v>3</v>
          </cell>
          <cell r="D385">
            <v>0</v>
          </cell>
          <cell r="E385" t="str">
            <v>Ud</v>
          </cell>
          <cell r="F385">
            <v>150</v>
          </cell>
          <cell r="G385">
            <v>27</v>
          </cell>
          <cell r="H385">
            <v>531</v>
          </cell>
        </row>
        <row r="386">
          <cell r="B386" t="str">
            <v>Mano de Obra</v>
          </cell>
        </row>
        <row r="387">
          <cell r="B387" t="str">
            <v>Fabricación</v>
          </cell>
        </row>
        <row r="388">
          <cell r="B388" t="str">
            <v>SandBlasting Superficie Metálicas</v>
          </cell>
          <cell r="C388">
            <v>0.24774144000000001</v>
          </cell>
          <cell r="D388">
            <v>9.1166015665364378E-3</v>
          </cell>
          <cell r="E388" t="str">
            <v>m2</v>
          </cell>
          <cell r="F388">
            <v>169.5</v>
          </cell>
          <cell r="G388">
            <v>30.51</v>
          </cell>
          <cell r="H388">
            <v>50</v>
          </cell>
        </row>
        <row r="389">
          <cell r="B389" t="str">
            <v>Fabricación Estructura Metalica - Placa</v>
          </cell>
          <cell r="C389">
            <v>1.9399999999999997E-2</v>
          </cell>
          <cell r="D389">
            <v>3.0927835051546566E-2</v>
          </cell>
          <cell r="E389" t="str">
            <v>ton</v>
          </cell>
          <cell r="F389">
            <v>22000</v>
          </cell>
          <cell r="G389">
            <v>3960</v>
          </cell>
          <cell r="H389">
            <v>519.20000000000005</v>
          </cell>
        </row>
        <row r="390">
          <cell r="B390" t="str">
            <v>Pintura de Taller</v>
          </cell>
        </row>
        <row r="391">
          <cell r="B391" t="str">
            <v>MO-1001-12 [PEM] Pintor Estructura Metálica</v>
          </cell>
          <cell r="C391">
            <v>0.5</v>
          </cell>
          <cell r="D391">
            <v>0</v>
          </cell>
          <cell r="E391" t="str">
            <v>Día</v>
          </cell>
          <cell r="F391">
            <v>737.38099547511399</v>
          </cell>
          <cell r="G391">
            <v>132.72999999999999</v>
          </cell>
          <cell r="H391">
            <v>435.06</v>
          </cell>
        </row>
        <row r="392">
          <cell r="B392" t="str">
            <v>MO-1001-13 [AEM] Armadores Estructuras Metálica</v>
          </cell>
          <cell r="C392">
            <v>0.5</v>
          </cell>
          <cell r="D392">
            <v>0</v>
          </cell>
          <cell r="E392" t="str">
            <v>Día</v>
          </cell>
          <cell r="F392">
            <v>1124.7393665158368</v>
          </cell>
          <cell r="G392">
            <v>202.45</v>
          </cell>
          <cell r="H392">
            <v>663.59</v>
          </cell>
        </row>
        <row r="393">
          <cell r="B393" t="str">
            <v>MO-1001-14 [AyEM] Ayudante Estructuras Metálica</v>
          </cell>
          <cell r="C393">
            <v>0.5</v>
          </cell>
          <cell r="D393">
            <v>0</v>
          </cell>
          <cell r="E393" t="str">
            <v>Día</v>
          </cell>
          <cell r="F393">
            <v>866.50045248868685</v>
          </cell>
          <cell r="G393">
            <v>155.97</v>
          </cell>
          <cell r="H393">
            <v>511.24</v>
          </cell>
        </row>
        <row r="394">
          <cell r="B394" t="str">
            <v>Servicios, Herramientas y Equipos</v>
          </cell>
        </row>
        <row r="395">
          <cell r="B395" t="str">
            <v>Compresor p/ Pintura</v>
          </cell>
          <cell r="C395">
            <v>4</v>
          </cell>
          <cell r="D395">
            <v>0</v>
          </cell>
          <cell r="E395" t="str">
            <v>Hr</v>
          </cell>
          <cell r="F395">
            <v>63.56</v>
          </cell>
          <cell r="G395">
            <v>11.44</v>
          </cell>
          <cell r="H395">
            <v>300</v>
          </cell>
        </row>
        <row r="396">
          <cell r="A396">
            <v>44.833333333333329</v>
          </cell>
          <cell r="B396" t="str">
            <v>Conexión Clipconn Viga - Viga - Viga [ W14 + W14 @ W24 ]</v>
          </cell>
          <cell r="C396">
            <v>1</v>
          </cell>
          <cell r="E396" t="str">
            <v>Ud</v>
          </cell>
          <cell r="G396">
            <v>151.69690721649485</v>
          </cell>
          <cell r="I396">
            <v>5885.84</v>
          </cell>
        </row>
        <row r="398">
          <cell r="A398">
            <v>45.833333333333329</v>
          </cell>
          <cell r="B398" t="str">
            <v>Análisis de Precio Unitario de 1.00 Ud de Conexión Clipconn Viga - Viga - Viga [ W24 + W24 @ W24 ]:</v>
          </cell>
        </row>
        <row r="399">
          <cell r="B399" t="str">
            <v>Materiales</v>
          </cell>
        </row>
        <row r="400">
          <cell r="A400" t="str">
            <v>lbm</v>
          </cell>
          <cell r="B400" t="str">
            <v>Placa Base</v>
          </cell>
          <cell r="I400" t="str">
            <v>Perimeter</v>
          </cell>
        </row>
        <row r="401">
          <cell r="A401">
            <v>40.833333333333329</v>
          </cell>
          <cell r="B401" t="str">
            <v>Plate 1/1 ''</v>
          </cell>
          <cell r="C401">
            <v>0</v>
          </cell>
          <cell r="D401">
            <v>0.05</v>
          </cell>
          <cell r="E401" t="str">
            <v>p2</v>
          </cell>
          <cell r="F401">
            <v>1102.4999999999998</v>
          </cell>
          <cell r="G401">
            <v>198.45</v>
          </cell>
          <cell r="H401">
            <v>0</v>
          </cell>
          <cell r="I401">
            <v>2</v>
          </cell>
        </row>
        <row r="402">
          <cell r="A402">
            <v>0</v>
          </cell>
          <cell r="B402" t="str">
            <v>Perno ø 1 3/8'' x 20'' F1554 A36</v>
          </cell>
          <cell r="C402">
            <v>0</v>
          </cell>
          <cell r="D402">
            <v>0</v>
          </cell>
          <cell r="E402" t="str">
            <v>Ud</v>
          </cell>
          <cell r="F402">
            <v>1560</v>
          </cell>
          <cell r="G402">
            <v>280.8</v>
          </cell>
          <cell r="H402">
            <v>0</v>
          </cell>
        </row>
        <row r="403">
          <cell r="B403" t="str">
            <v>Esparragos y Pernos:</v>
          </cell>
        </row>
        <row r="404">
          <cell r="A404">
            <v>0</v>
          </cell>
          <cell r="B404" t="str">
            <v>Perno Ø  - A325 1    '' x 3    ''</v>
          </cell>
          <cell r="C404">
            <v>24</v>
          </cell>
          <cell r="D404">
            <v>0</v>
          </cell>
          <cell r="E404" t="str">
            <v>Ud</v>
          </cell>
          <cell r="F404">
            <v>83.533898305084747</v>
          </cell>
          <cell r="G404">
            <v>15.04</v>
          </cell>
          <cell r="H404">
            <v>2365.77</v>
          </cell>
        </row>
        <row r="405">
          <cell r="B405" t="str">
            <v>Conexión Clipconn</v>
          </cell>
        </row>
        <row r="406">
          <cell r="A406">
            <v>19.399999999999999</v>
          </cell>
          <cell r="B406" t="str">
            <v>2L4X4X3/8</v>
          </cell>
          <cell r="C406">
            <v>4</v>
          </cell>
          <cell r="D406">
            <v>0</v>
          </cell>
          <cell r="E406" t="str">
            <v>pl</v>
          </cell>
          <cell r="F406">
            <v>523.79999999999995</v>
          </cell>
          <cell r="G406">
            <v>94.28</v>
          </cell>
          <cell r="H406">
            <v>2472.3200000000002</v>
          </cell>
          <cell r="I406">
            <v>1.3333333333333333</v>
          </cell>
        </row>
        <row r="407">
          <cell r="A407">
            <v>7.2</v>
          </cell>
          <cell r="B407" t="str">
            <v>L3X3X3/8</v>
          </cell>
          <cell r="C407">
            <v>0</v>
          </cell>
          <cell r="D407">
            <v>0</v>
          </cell>
          <cell r="E407" t="str">
            <v>pl</v>
          </cell>
          <cell r="F407">
            <v>194.4</v>
          </cell>
          <cell r="G407">
            <v>34.99</v>
          </cell>
          <cell r="H407">
            <v>0</v>
          </cell>
          <cell r="I407">
            <v>1</v>
          </cell>
        </row>
        <row r="408">
          <cell r="B408" t="str">
            <v>Pinturas</v>
          </cell>
        </row>
        <row r="409">
          <cell r="B409" t="str">
            <v>Pintura Multi-Purpose Epoxy Haze Gray</v>
          </cell>
          <cell r="C409">
            <v>3.3032192000000002E-2</v>
          </cell>
          <cell r="D409">
            <v>2.0273498046996092</v>
          </cell>
          <cell r="E409" t="str">
            <v>cub</v>
          </cell>
          <cell r="F409">
            <v>5925.0254237288136</v>
          </cell>
          <cell r="G409">
            <v>1066.5</v>
          </cell>
          <cell r="H409">
            <v>699.15</v>
          </cell>
        </row>
        <row r="410">
          <cell r="B410" t="str">
            <v>Pintura High Gloss Urethane Gris Perla</v>
          </cell>
          <cell r="C410">
            <v>1.6516096000000001E-2</v>
          </cell>
          <cell r="D410">
            <v>5.0546996093992185</v>
          </cell>
          <cell r="E410" t="str">
            <v>Gls</v>
          </cell>
          <cell r="F410">
            <v>2154.5508474576272</v>
          </cell>
          <cell r="G410">
            <v>387.82</v>
          </cell>
          <cell r="H410">
            <v>254.24</v>
          </cell>
        </row>
        <row r="411">
          <cell r="B411" t="str">
            <v>Miscelaneos</v>
          </cell>
        </row>
        <row r="412">
          <cell r="B412" t="str">
            <v>Electrodo E70XX Universal 1/8''</v>
          </cell>
          <cell r="C412">
            <v>0</v>
          </cell>
          <cell r="D412">
            <v>0</v>
          </cell>
          <cell r="E412" t="str">
            <v>Lbs</v>
          </cell>
          <cell r="F412">
            <v>98</v>
          </cell>
          <cell r="G412">
            <v>17.64</v>
          </cell>
          <cell r="H412">
            <v>0</v>
          </cell>
        </row>
        <row r="413">
          <cell r="B413" t="str">
            <v>Acetileno 390</v>
          </cell>
          <cell r="C413">
            <v>0</v>
          </cell>
          <cell r="D413">
            <v>0</v>
          </cell>
          <cell r="E413" t="str">
            <v>p3</v>
          </cell>
          <cell r="F413">
            <v>9.6525423728813564</v>
          </cell>
          <cell r="G413">
            <v>1.74</v>
          </cell>
          <cell r="H413">
            <v>0</v>
          </cell>
        </row>
        <row r="414">
          <cell r="B414" t="str">
            <v>Oxigeno Industrial 220</v>
          </cell>
          <cell r="C414">
            <v>0</v>
          </cell>
          <cell r="D414">
            <v>0</v>
          </cell>
          <cell r="E414" t="str">
            <v>p3</v>
          </cell>
          <cell r="F414">
            <v>2.6864406779661016</v>
          </cell>
          <cell r="G414">
            <v>0.48</v>
          </cell>
          <cell r="H414">
            <v>0</v>
          </cell>
        </row>
        <row r="415">
          <cell r="B415" t="str">
            <v>Disco p/ esmerilar</v>
          </cell>
          <cell r="C415">
            <v>3</v>
          </cell>
          <cell r="D415">
            <v>0</v>
          </cell>
          <cell r="E415" t="str">
            <v>Ud</v>
          </cell>
          <cell r="F415">
            <v>150</v>
          </cell>
          <cell r="G415">
            <v>27</v>
          </cell>
          <cell r="H415">
            <v>531</v>
          </cell>
        </row>
        <row r="416">
          <cell r="B416" t="str">
            <v>Mano de Obra</v>
          </cell>
        </row>
        <row r="417">
          <cell r="B417" t="str">
            <v>Fabricación</v>
          </cell>
        </row>
        <row r="418">
          <cell r="B418" t="str">
            <v>SandBlasting Superficie Metálicas</v>
          </cell>
          <cell r="C418">
            <v>0.49548288000000001</v>
          </cell>
          <cell r="D418">
            <v>9.1166015665364378E-3</v>
          </cell>
          <cell r="E418" t="str">
            <v>m2</v>
          </cell>
          <cell r="F418">
            <v>169.5</v>
          </cell>
          <cell r="G418">
            <v>30.51</v>
          </cell>
          <cell r="H418">
            <v>100.01</v>
          </cell>
        </row>
        <row r="419">
          <cell r="B419" t="str">
            <v>Fabricación Estructura Metalica - Placa</v>
          </cell>
          <cell r="C419">
            <v>3.8799999999999994E-2</v>
          </cell>
          <cell r="D419">
            <v>3.0927835051546566E-2</v>
          </cell>
          <cell r="E419" t="str">
            <v>ton</v>
          </cell>
          <cell r="F419">
            <v>22000</v>
          </cell>
          <cell r="G419">
            <v>3960</v>
          </cell>
          <cell r="H419">
            <v>1038.4000000000001</v>
          </cell>
        </row>
        <row r="420">
          <cell r="B420" t="str">
            <v>Pintura de Taller</v>
          </cell>
        </row>
        <row r="421">
          <cell r="B421" t="str">
            <v>MO-1001-12 [PEM] Pintor Estructura Metálica</v>
          </cell>
          <cell r="C421">
            <v>0.5</v>
          </cell>
          <cell r="D421">
            <v>0</v>
          </cell>
          <cell r="E421" t="str">
            <v>Día</v>
          </cell>
          <cell r="F421">
            <v>737.38099547511399</v>
          </cell>
          <cell r="G421">
            <v>132.72999999999999</v>
          </cell>
          <cell r="H421">
            <v>435.06</v>
          </cell>
        </row>
        <row r="422">
          <cell r="B422" t="str">
            <v>MO-1001-13 [AEM] Armadores Estructuras Metálica</v>
          </cell>
          <cell r="C422">
            <v>0.5</v>
          </cell>
          <cell r="D422">
            <v>0</v>
          </cell>
          <cell r="E422" t="str">
            <v>Día</v>
          </cell>
          <cell r="F422">
            <v>1124.7393665158368</v>
          </cell>
          <cell r="G422">
            <v>202.45</v>
          </cell>
          <cell r="H422">
            <v>663.59</v>
          </cell>
        </row>
        <row r="423">
          <cell r="B423" t="str">
            <v>MO-1001-14 [AyEM] Ayudante Estructuras Metálica</v>
          </cell>
          <cell r="C423">
            <v>0.5</v>
          </cell>
          <cell r="D423">
            <v>0</v>
          </cell>
          <cell r="E423" t="str">
            <v>Día</v>
          </cell>
          <cell r="F423">
            <v>866.50045248868685</v>
          </cell>
          <cell r="G423">
            <v>155.97</v>
          </cell>
          <cell r="H423">
            <v>511.24</v>
          </cell>
        </row>
        <row r="424">
          <cell r="B424" t="str">
            <v>Servicios, Herramientas y Equipos</v>
          </cell>
        </row>
        <row r="425">
          <cell r="B425" t="str">
            <v>Compresor p/ Pintura</v>
          </cell>
          <cell r="C425">
            <v>4</v>
          </cell>
          <cell r="D425">
            <v>0</v>
          </cell>
          <cell r="E425" t="str">
            <v>Hr</v>
          </cell>
          <cell r="F425">
            <v>63.56</v>
          </cell>
          <cell r="G425">
            <v>11.44</v>
          </cell>
          <cell r="H425">
            <v>300</v>
          </cell>
        </row>
        <row r="426">
          <cell r="A426">
            <v>45.833333333333329</v>
          </cell>
          <cell r="B426" t="str">
            <v>Conexión Clipconn Viga - Viga - Viga [ W24 + W24 @ W24 ]</v>
          </cell>
          <cell r="C426">
            <v>1</v>
          </cell>
          <cell r="E426" t="str">
            <v>Ud</v>
          </cell>
          <cell r="G426">
            <v>120.75747422680412</v>
          </cell>
          <cell r="I426">
            <v>9370.7800000000007</v>
          </cell>
        </row>
        <row r="428">
          <cell r="A428">
            <v>46.833333333333329</v>
          </cell>
          <cell r="B428" t="str">
            <v>Análisis de Precio Unitario de 1.00 Ud de Conexión Clipconn Viga - Viga [ C12 + C12 @ W24 ]:</v>
          </cell>
        </row>
        <row r="429">
          <cell r="B429" t="str">
            <v>Materiales</v>
          </cell>
        </row>
        <row r="430">
          <cell r="A430" t="str">
            <v>lbm</v>
          </cell>
          <cell r="B430" t="str">
            <v>Placa Base</v>
          </cell>
          <cell r="I430" t="str">
            <v>Perimeter</v>
          </cell>
        </row>
        <row r="431">
          <cell r="A431">
            <v>40.833333333333329</v>
          </cell>
          <cell r="B431" t="str">
            <v>Plate 1/1 ''</v>
          </cell>
          <cell r="C431">
            <v>0</v>
          </cell>
          <cell r="D431">
            <v>0.05</v>
          </cell>
          <cell r="E431" t="str">
            <v>p2</v>
          </cell>
          <cell r="F431">
            <v>1102.4999999999998</v>
          </cell>
          <cell r="G431">
            <v>198.45</v>
          </cell>
          <cell r="H431">
            <v>0</v>
          </cell>
          <cell r="I431">
            <v>2</v>
          </cell>
        </row>
        <row r="432">
          <cell r="A432">
            <v>0</v>
          </cell>
          <cell r="B432" t="str">
            <v>Perno ø 1 3/8'' x 20'' F1554 A36</v>
          </cell>
          <cell r="C432">
            <v>0</v>
          </cell>
          <cell r="D432">
            <v>0</v>
          </cell>
          <cell r="E432" t="str">
            <v>Ud</v>
          </cell>
          <cell r="F432">
            <v>1560</v>
          </cell>
          <cell r="G432">
            <v>280.8</v>
          </cell>
          <cell r="H432">
            <v>0</v>
          </cell>
        </row>
        <row r="433">
          <cell r="B433" t="str">
            <v>Esparragos y Pernos:</v>
          </cell>
        </row>
        <row r="434">
          <cell r="A434">
            <v>0</v>
          </cell>
          <cell r="B434" t="str">
            <v>Perno Ø  - A325   3/4'' x 2 1/2''</v>
          </cell>
          <cell r="C434">
            <v>18</v>
          </cell>
          <cell r="D434">
            <v>0</v>
          </cell>
          <cell r="E434" t="str">
            <v>Ud</v>
          </cell>
          <cell r="F434">
            <v>36.347457627118644</v>
          </cell>
          <cell r="G434">
            <v>6.54</v>
          </cell>
          <cell r="H434">
            <v>771.97</v>
          </cell>
        </row>
        <row r="435">
          <cell r="B435" t="str">
            <v>Conexión Clipconn</v>
          </cell>
        </row>
        <row r="436">
          <cell r="A436">
            <v>19.399999999999999</v>
          </cell>
          <cell r="B436" t="str">
            <v>2L4X4X3/8</v>
          </cell>
          <cell r="C436">
            <v>3</v>
          </cell>
          <cell r="D436">
            <v>0</v>
          </cell>
          <cell r="E436" t="str">
            <v>pl</v>
          </cell>
          <cell r="F436">
            <v>523.79999999999995</v>
          </cell>
          <cell r="G436">
            <v>94.28</v>
          </cell>
          <cell r="H436">
            <v>1854.24</v>
          </cell>
          <cell r="I436">
            <v>1.3333333333333333</v>
          </cell>
        </row>
        <row r="437">
          <cell r="A437">
            <v>7.2</v>
          </cell>
          <cell r="B437" t="str">
            <v>L3X3X3/8</v>
          </cell>
          <cell r="C437">
            <v>0</v>
          </cell>
          <cell r="D437">
            <v>0</v>
          </cell>
          <cell r="E437" t="str">
            <v>pl</v>
          </cell>
          <cell r="F437">
            <v>194.4</v>
          </cell>
          <cell r="G437">
            <v>34.99</v>
          </cell>
          <cell r="H437">
            <v>0</v>
          </cell>
          <cell r="I437">
            <v>1</v>
          </cell>
        </row>
        <row r="438">
          <cell r="B438" t="str">
            <v>Pinturas</v>
          </cell>
        </row>
        <row r="439">
          <cell r="B439" t="str">
            <v>Pintura Multi-Purpose Epoxy Haze Gray</v>
          </cell>
          <cell r="C439">
            <v>2.4774144000000001E-2</v>
          </cell>
          <cell r="D439">
            <v>3.0364664062661459</v>
          </cell>
          <cell r="E439" t="str">
            <v>cub</v>
          </cell>
          <cell r="F439">
            <v>5925.0254237288136</v>
          </cell>
          <cell r="G439">
            <v>1066.5</v>
          </cell>
          <cell r="H439">
            <v>699.15</v>
          </cell>
        </row>
        <row r="440">
          <cell r="B440" t="str">
            <v>Pintura High Gloss Urethane Gris Perla</v>
          </cell>
          <cell r="C440">
            <v>1.2387072000000001E-2</v>
          </cell>
          <cell r="D440">
            <v>7.0729328125322919</v>
          </cell>
          <cell r="E440" t="str">
            <v>Gls</v>
          </cell>
          <cell r="F440">
            <v>2154.5508474576272</v>
          </cell>
          <cell r="G440">
            <v>387.82</v>
          </cell>
          <cell r="H440">
            <v>254.24</v>
          </cell>
        </row>
        <row r="441">
          <cell r="B441" t="str">
            <v>Miscelaneos</v>
          </cell>
        </row>
        <row r="442">
          <cell r="B442" t="str">
            <v>Electrodo E70XX Universal 1/8''</v>
          </cell>
          <cell r="C442">
            <v>0</v>
          </cell>
          <cell r="D442">
            <v>0</v>
          </cell>
          <cell r="E442" t="str">
            <v>Lbs</v>
          </cell>
          <cell r="F442">
            <v>98</v>
          </cell>
          <cell r="G442">
            <v>17.64</v>
          </cell>
          <cell r="H442">
            <v>0</v>
          </cell>
        </row>
        <row r="443">
          <cell r="B443" t="str">
            <v>Acetileno 390</v>
          </cell>
          <cell r="C443">
            <v>0</v>
          </cell>
          <cell r="D443">
            <v>0</v>
          </cell>
          <cell r="E443" t="str">
            <v>p3</v>
          </cell>
          <cell r="F443">
            <v>9.6525423728813564</v>
          </cell>
          <cell r="G443">
            <v>1.74</v>
          </cell>
          <cell r="H443">
            <v>0</v>
          </cell>
        </row>
        <row r="444">
          <cell r="B444" t="str">
            <v>Oxigeno Industrial 220</v>
          </cell>
          <cell r="C444">
            <v>0</v>
          </cell>
          <cell r="D444">
            <v>0</v>
          </cell>
          <cell r="E444" t="str">
            <v>p3</v>
          </cell>
          <cell r="F444">
            <v>2.6864406779661016</v>
          </cell>
          <cell r="G444">
            <v>0.48</v>
          </cell>
          <cell r="H444">
            <v>0</v>
          </cell>
        </row>
        <row r="445">
          <cell r="B445" t="str">
            <v>Disco p/ esmerilar</v>
          </cell>
          <cell r="C445">
            <v>3</v>
          </cell>
          <cell r="D445">
            <v>0</v>
          </cell>
          <cell r="E445" t="str">
            <v>Ud</v>
          </cell>
          <cell r="F445">
            <v>150</v>
          </cell>
          <cell r="G445">
            <v>27</v>
          </cell>
          <cell r="H445">
            <v>531</v>
          </cell>
        </row>
        <row r="446">
          <cell r="B446" t="str">
            <v>Mano de Obra</v>
          </cell>
        </row>
        <row r="447">
          <cell r="B447" t="str">
            <v>Fabricación</v>
          </cell>
        </row>
        <row r="448">
          <cell r="B448" t="str">
            <v>SandBlasting Superficie Metálicas</v>
          </cell>
          <cell r="C448">
            <v>0.37161216000000002</v>
          </cell>
          <cell r="D448">
            <v>2.2571489587423565E-2</v>
          </cell>
          <cell r="E448" t="str">
            <v>m2</v>
          </cell>
          <cell r="F448">
            <v>169.5</v>
          </cell>
          <cell r="G448">
            <v>30.51</v>
          </cell>
          <cell r="H448">
            <v>76</v>
          </cell>
        </row>
        <row r="449">
          <cell r="B449" t="str">
            <v>Fabricación Estructura Metalica - Placa</v>
          </cell>
          <cell r="C449">
            <v>2.9100000000000001E-2</v>
          </cell>
          <cell r="D449">
            <v>3.0927835051546324E-2</v>
          </cell>
          <cell r="E449" t="str">
            <v>ton</v>
          </cell>
          <cell r="F449">
            <v>22000</v>
          </cell>
          <cell r="G449">
            <v>3960</v>
          </cell>
          <cell r="H449">
            <v>778.8</v>
          </cell>
        </row>
        <row r="450">
          <cell r="B450" t="str">
            <v>Pintura de Taller</v>
          </cell>
        </row>
        <row r="451">
          <cell r="B451" t="str">
            <v>MO-1001-12 [PEM] Pintor Estructura Metálica</v>
          </cell>
          <cell r="C451">
            <v>0.5</v>
          </cell>
          <cell r="D451">
            <v>0</v>
          </cell>
          <cell r="E451" t="str">
            <v>Día</v>
          </cell>
          <cell r="F451">
            <v>737.38099547511399</v>
          </cell>
          <cell r="G451">
            <v>132.72999999999999</v>
          </cell>
          <cell r="H451">
            <v>435.06</v>
          </cell>
        </row>
        <row r="452">
          <cell r="B452" t="str">
            <v>MO-1001-13 [AEM] Armadores Estructuras Metálica</v>
          </cell>
          <cell r="C452">
            <v>0.5</v>
          </cell>
          <cell r="D452">
            <v>0</v>
          </cell>
          <cell r="E452" t="str">
            <v>Día</v>
          </cell>
          <cell r="F452">
            <v>1124.7393665158368</v>
          </cell>
          <cell r="G452">
            <v>202.45</v>
          </cell>
          <cell r="H452">
            <v>663.59</v>
          </cell>
        </row>
        <row r="453">
          <cell r="B453" t="str">
            <v>MO-1001-14 [AyEM] Ayudante Estructuras Metálica</v>
          </cell>
          <cell r="C453">
            <v>0.5</v>
          </cell>
          <cell r="D453">
            <v>0</v>
          </cell>
          <cell r="E453" t="str">
            <v>Día</v>
          </cell>
          <cell r="F453">
            <v>866.50045248868685</v>
          </cell>
          <cell r="G453">
            <v>155.97</v>
          </cell>
          <cell r="H453">
            <v>511.24</v>
          </cell>
        </row>
        <row r="454">
          <cell r="B454" t="str">
            <v>Servicios, Herramientas y Equipos</v>
          </cell>
        </row>
        <row r="455">
          <cell r="B455" t="str">
            <v>Compresor p/ Pintura</v>
          </cell>
          <cell r="C455">
            <v>4</v>
          </cell>
          <cell r="D455">
            <v>0</v>
          </cell>
          <cell r="E455" t="str">
            <v>Hr</v>
          </cell>
          <cell r="F455">
            <v>63.56</v>
          </cell>
          <cell r="G455">
            <v>11.44</v>
          </cell>
          <cell r="H455">
            <v>300</v>
          </cell>
        </row>
        <row r="456">
          <cell r="A456">
            <v>46.833333333333329</v>
          </cell>
          <cell r="B456" t="str">
            <v>Conexión Clipconn Viga - Viga [ C12 + C12 @ W24 ]</v>
          </cell>
          <cell r="C456">
            <v>1</v>
          </cell>
          <cell r="E456" t="str">
            <v>Ud</v>
          </cell>
          <cell r="G456">
            <v>118.13213058419247</v>
          </cell>
          <cell r="I456">
            <v>6875.29</v>
          </cell>
        </row>
        <row r="458">
          <cell r="A458">
            <v>47.833333333333329</v>
          </cell>
          <cell r="B458" t="str">
            <v>Análisis de Precio Unitario de 1.00 Ud de Conexión Clipconn Viga - Viga [ C12 @ W24 ]:</v>
          </cell>
        </row>
        <row r="459">
          <cell r="B459" t="str">
            <v>Materiales</v>
          </cell>
        </row>
        <row r="460">
          <cell r="A460" t="str">
            <v>lbm</v>
          </cell>
          <cell r="B460" t="str">
            <v>Placa Base</v>
          </cell>
          <cell r="I460" t="str">
            <v>Perimeter</v>
          </cell>
        </row>
        <row r="461">
          <cell r="A461">
            <v>40.833333333333329</v>
          </cell>
          <cell r="B461" t="str">
            <v>Plate 1/1 ''</v>
          </cell>
          <cell r="C461">
            <v>0</v>
          </cell>
          <cell r="D461">
            <v>0.05</v>
          </cell>
          <cell r="E461" t="str">
            <v>p2</v>
          </cell>
          <cell r="F461">
            <v>1102.4999999999998</v>
          </cell>
          <cell r="G461">
            <v>198.45</v>
          </cell>
          <cell r="H461">
            <v>0</v>
          </cell>
          <cell r="I461">
            <v>2</v>
          </cell>
        </row>
        <row r="462">
          <cell r="A462">
            <v>0</v>
          </cell>
          <cell r="B462" t="str">
            <v>Perno ø 1 3/8'' x 20'' F1554 A36</v>
          </cell>
          <cell r="C462">
            <v>0</v>
          </cell>
          <cell r="D462">
            <v>0</v>
          </cell>
          <cell r="E462" t="str">
            <v>Ud</v>
          </cell>
          <cell r="F462">
            <v>1560</v>
          </cell>
          <cell r="G462">
            <v>280.8</v>
          </cell>
          <cell r="H462">
            <v>0</v>
          </cell>
        </row>
        <row r="463">
          <cell r="B463" t="str">
            <v>Esparragos y Pernos:</v>
          </cell>
        </row>
        <row r="464">
          <cell r="A464">
            <v>0</v>
          </cell>
          <cell r="B464" t="str">
            <v>Perno Ø  - A325   3/4'' x 2 1/2''</v>
          </cell>
          <cell r="C464">
            <v>12</v>
          </cell>
          <cell r="D464">
            <v>0</v>
          </cell>
          <cell r="E464" t="str">
            <v>Ud</v>
          </cell>
          <cell r="F464">
            <v>36.347457627118644</v>
          </cell>
          <cell r="G464">
            <v>6.54</v>
          </cell>
          <cell r="H464">
            <v>514.65</v>
          </cell>
        </row>
        <row r="465">
          <cell r="B465" t="str">
            <v>Conexión Clipconn</v>
          </cell>
        </row>
        <row r="466">
          <cell r="A466">
            <v>19.399999999999999</v>
          </cell>
          <cell r="B466" t="str">
            <v>2L4X4X3/8</v>
          </cell>
          <cell r="C466">
            <v>1.5</v>
          </cell>
          <cell r="D466">
            <v>0</v>
          </cell>
          <cell r="E466" t="str">
            <v>pl</v>
          </cell>
          <cell r="F466">
            <v>523.79999999999995</v>
          </cell>
          <cell r="G466">
            <v>94.28</v>
          </cell>
          <cell r="H466">
            <v>927.12</v>
          </cell>
          <cell r="I466">
            <v>1.3333333333333333</v>
          </cell>
        </row>
        <row r="467">
          <cell r="A467">
            <v>7.2</v>
          </cell>
          <cell r="B467" t="str">
            <v>L3X3X3/8</v>
          </cell>
          <cell r="C467">
            <v>0</v>
          </cell>
          <cell r="D467">
            <v>0</v>
          </cell>
          <cell r="E467" t="str">
            <v>pl</v>
          </cell>
          <cell r="F467">
            <v>194.4</v>
          </cell>
          <cell r="G467">
            <v>34.99</v>
          </cell>
          <cell r="H467">
            <v>0</v>
          </cell>
          <cell r="I467">
            <v>1</v>
          </cell>
        </row>
        <row r="468">
          <cell r="B468" t="str">
            <v>Pinturas</v>
          </cell>
        </row>
        <row r="469">
          <cell r="B469" t="str">
            <v>Pintura Multi-Purpose Epoxy Haze Gray</v>
          </cell>
          <cell r="C469">
            <v>1.2387072000000001E-2</v>
          </cell>
          <cell r="D469">
            <v>7.0729328125322919</v>
          </cell>
          <cell r="E469" t="str">
            <v>cub</v>
          </cell>
          <cell r="F469">
            <v>5925.0254237288136</v>
          </cell>
          <cell r="G469">
            <v>1066.5</v>
          </cell>
          <cell r="H469">
            <v>699.15</v>
          </cell>
        </row>
        <row r="470">
          <cell r="B470" t="str">
            <v>Pintura High Gloss Urethane Gris Perla</v>
          </cell>
          <cell r="C470">
            <v>6.1935360000000004E-3</v>
          </cell>
          <cell r="D470">
            <v>15.145865625064584</v>
          </cell>
          <cell r="E470" t="str">
            <v>Gls</v>
          </cell>
          <cell r="F470">
            <v>2154.5508474576272</v>
          </cell>
          <cell r="G470">
            <v>387.82</v>
          </cell>
          <cell r="H470">
            <v>254.24</v>
          </cell>
        </row>
        <row r="471">
          <cell r="B471" t="str">
            <v>Miscelaneos</v>
          </cell>
        </row>
        <row r="472">
          <cell r="B472" t="str">
            <v>Electrodo E70XX Universal 1/8''</v>
          </cell>
          <cell r="C472">
            <v>0</v>
          </cell>
          <cell r="D472">
            <v>0</v>
          </cell>
          <cell r="E472" t="str">
            <v>Lbs</v>
          </cell>
          <cell r="F472">
            <v>98</v>
          </cell>
          <cell r="G472">
            <v>17.64</v>
          </cell>
          <cell r="H472">
            <v>0</v>
          </cell>
        </row>
        <row r="473">
          <cell r="B473" t="str">
            <v>Acetileno 390</v>
          </cell>
          <cell r="C473">
            <v>0</v>
          </cell>
          <cell r="D473">
            <v>0</v>
          </cell>
          <cell r="E473" t="str">
            <v>p3</v>
          </cell>
          <cell r="F473">
            <v>9.6525423728813564</v>
          </cell>
          <cell r="G473">
            <v>1.74</v>
          </cell>
          <cell r="H473">
            <v>0</v>
          </cell>
        </row>
        <row r="474">
          <cell r="B474" t="str">
            <v>Oxigeno Industrial 220</v>
          </cell>
          <cell r="C474">
            <v>0</v>
          </cell>
          <cell r="D474">
            <v>0</v>
          </cell>
          <cell r="E474" t="str">
            <v>p3</v>
          </cell>
          <cell r="F474">
            <v>2.6864406779661016</v>
          </cell>
          <cell r="G474">
            <v>0.48</v>
          </cell>
          <cell r="H474">
            <v>0</v>
          </cell>
        </row>
        <row r="475">
          <cell r="B475" t="str">
            <v>Disco p/ esmerilar</v>
          </cell>
          <cell r="C475">
            <v>3</v>
          </cell>
          <cell r="D475">
            <v>0</v>
          </cell>
          <cell r="E475" t="str">
            <v>Ud</v>
          </cell>
          <cell r="F475">
            <v>150</v>
          </cell>
          <cell r="G475">
            <v>27</v>
          </cell>
          <cell r="H475">
            <v>531</v>
          </cell>
        </row>
        <row r="476">
          <cell r="B476" t="str">
            <v>Mano de Obra</v>
          </cell>
        </row>
        <row r="477">
          <cell r="B477" t="str">
            <v>Fabricación</v>
          </cell>
        </row>
        <row r="478">
          <cell r="B478" t="str">
            <v>SandBlasting Superficie Metálicas</v>
          </cell>
          <cell r="C478">
            <v>0.18580608000000001</v>
          </cell>
          <cell r="D478">
            <v>2.2571489587423565E-2</v>
          </cell>
          <cell r="E478" t="str">
            <v>m2</v>
          </cell>
          <cell r="F478">
            <v>169.5</v>
          </cell>
          <cell r="G478">
            <v>30.51</v>
          </cell>
          <cell r="H478">
            <v>38</v>
          </cell>
        </row>
        <row r="479">
          <cell r="B479" t="str">
            <v>Fabricación Estructura Metalica - Placa</v>
          </cell>
          <cell r="C479">
            <v>1.455E-2</v>
          </cell>
          <cell r="D479">
            <v>0.37457044673539519</v>
          </cell>
          <cell r="E479" t="str">
            <v>ton</v>
          </cell>
          <cell r="F479">
            <v>22000</v>
          </cell>
          <cell r="G479">
            <v>3960</v>
          </cell>
          <cell r="H479">
            <v>519.20000000000005</v>
          </cell>
        </row>
        <row r="480">
          <cell r="B480" t="str">
            <v>Pintura de Taller</v>
          </cell>
        </row>
        <row r="481">
          <cell r="B481" t="str">
            <v>MO-1001-12 [PEM] Pintor Estructura Metálica</v>
          </cell>
          <cell r="C481">
            <v>0.5</v>
          </cell>
          <cell r="D481">
            <v>0</v>
          </cell>
          <cell r="E481" t="str">
            <v>Día</v>
          </cell>
          <cell r="F481">
            <v>737.38099547511399</v>
          </cell>
          <cell r="G481">
            <v>132.72999999999999</v>
          </cell>
          <cell r="H481">
            <v>435.06</v>
          </cell>
        </row>
        <row r="482">
          <cell r="B482" t="str">
            <v>MO-1001-13 [AEM] Armadores Estructuras Metálica</v>
          </cell>
          <cell r="C482">
            <v>0.5</v>
          </cell>
          <cell r="D482">
            <v>0</v>
          </cell>
          <cell r="E482" t="str">
            <v>Día</v>
          </cell>
          <cell r="F482">
            <v>1124.7393665158368</v>
          </cell>
          <cell r="G482">
            <v>202.45</v>
          </cell>
          <cell r="H482">
            <v>663.59</v>
          </cell>
        </row>
        <row r="483">
          <cell r="B483" t="str">
            <v>MO-1001-14 [AyEM] Ayudante Estructuras Metálica</v>
          </cell>
          <cell r="C483">
            <v>0.5</v>
          </cell>
          <cell r="D483">
            <v>0</v>
          </cell>
          <cell r="E483" t="str">
            <v>Día</v>
          </cell>
          <cell r="F483">
            <v>866.50045248868685</v>
          </cell>
          <cell r="G483">
            <v>155.97</v>
          </cell>
          <cell r="H483">
            <v>511.24</v>
          </cell>
        </row>
        <row r="484">
          <cell r="B484" t="str">
            <v>Servicios, Herramientas y Equipos</v>
          </cell>
        </row>
        <row r="485">
          <cell r="B485" t="str">
            <v>Compresor p/ Pintura</v>
          </cell>
          <cell r="C485">
            <v>4</v>
          </cell>
          <cell r="D485">
            <v>0</v>
          </cell>
          <cell r="E485" t="str">
            <v>Hr</v>
          </cell>
          <cell r="F485">
            <v>63.56</v>
          </cell>
          <cell r="G485">
            <v>11.44</v>
          </cell>
          <cell r="H485">
            <v>300</v>
          </cell>
        </row>
        <row r="486">
          <cell r="A486">
            <v>47.833333333333329</v>
          </cell>
          <cell r="B486" t="str">
            <v>Conexión Clipconn Viga - Viga [ C12 @ W24 ]</v>
          </cell>
          <cell r="C486">
            <v>1</v>
          </cell>
          <cell r="E486" t="str">
            <v>Ud</v>
          </cell>
          <cell r="G486">
            <v>185.33505154639172</v>
          </cell>
          <cell r="I486">
            <v>5393.25</v>
          </cell>
        </row>
        <row r="488">
          <cell r="A488">
            <v>48.833333333333329</v>
          </cell>
          <cell r="B488" t="str">
            <v>Análisis de Precio Unitario de 1.00 Ud de Conexión Clipconn Viga - Viga [ W24 @ W24 ]:</v>
          </cell>
        </row>
        <row r="489">
          <cell r="B489" t="str">
            <v>Materiales</v>
          </cell>
        </row>
        <row r="490">
          <cell r="A490" t="str">
            <v>lbm</v>
          </cell>
          <cell r="B490" t="str">
            <v>Placa Base</v>
          </cell>
          <cell r="I490" t="str">
            <v>Perimeter</v>
          </cell>
        </row>
        <row r="491">
          <cell r="A491">
            <v>40.833333333333329</v>
          </cell>
          <cell r="B491" t="str">
            <v>Plate 1/1 ''</v>
          </cell>
          <cell r="C491">
            <v>0</v>
          </cell>
          <cell r="D491">
            <v>0.05</v>
          </cell>
          <cell r="E491" t="str">
            <v>p2</v>
          </cell>
          <cell r="F491">
            <v>1102.4999999999998</v>
          </cell>
          <cell r="G491">
            <v>198.45</v>
          </cell>
          <cell r="H491">
            <v>0</v>
          </cell>
          <cell r="I491">
            <v>2</v>
          </cell>
        </row>
        <row r="492">
          <cell r="A492">
            <v>0</v>
          </cell>
          <cell r="B492" t="str">
            <v>Perno ø 1 3/8'' x 20'' F1554 A36</v>
          </cell>
          <cell r="C492">
            <v>0</v>
          </cell>
          <cell r="D492">
            <v>0</v>
          </cell>
          <cell r="E492" t="str">
            <v>Ud</v>
          </cell>
          <cell r="F492">
            <v>1560</v>
          </cell>
          <cell r="G492">
            <v>280.8</v>
          </cell>
          <cell r="H492">
            <v>0</v>
          </cell>
        </row>
        <row r="493">
          <cell r="B493" t="str">
            <v>Esparragos y Pernos:</v>
          </cell>
        </row>
        <row r="494">
          <cell r="A494">
            <v>0</v>
          </cell>
          <cell r="B494" t="str">
            <v>Perno Ø  - A325   3/4'' x 2 1/2''</v>
          </cell>
          <cell r="C494">
            <v>18</v>
          </cell>
          <cell r="D494">
            <v>0</v>
          </cell>
          <cell r="E494" t="str">
            <v>Ud</v>
          </cell>
          <cell r="F494">
            <v>36.347457627118644</v>
          </cell>
          <cell r="G494">
            <v>6.54</v>
          </cell>
          <cell r="H494">
            <v>771.97</v>
          </cell>
        </row>
        <row r="495">
          <cell r="B495" t="str">
            <v>Conexión Clipconn</v>
          </cell>
        </row>
        <row r="496">
          <cell r="A496">
            <v>19.399999999999999</v>
          </cell>
          <cell r="B496" t="str">
            <v>2L4X4X3/8</v>
          </cell>
          <cell r="C496">
            <v>1.5</v>
          </cell>
          <cell r="D496">
            <v>0</v>
          </cell>
          <cell r="E496" t="str">
            <v>pl</v>
          </cell>
          <cell r="F496">
            <v>523.79999999999995</v>
          </cell>
          <cell r="G496">
            <v>94.28</v>
          </cell>
          <cell r="H496">
            <v>927.12</v>
          </cell>
          <cell r="I496">
            <v>1.3333333333333333</v>
          </cell>
        </row>
        <row r="497">
          <cell r="A497">
            <v>7.2</v>
          </cell>
          <cell r="B497" t="str">
            <v>L3X3X3/8</v>
          </cell>
          <cell r="C497">
            <v>0</v>
          </cell>
          <cell r="D497">
            <v>0</v>
          </cell>
          <cell r="E497" t="str">
            <v>pl</v>
          </cell>
          <cell r="F497">
            <v>194.4</v>
          </cell>
          <cell r="G497">
            <v>34.99</v>
          </cell>
          <cell r="H497">
            <v>0</v>
          </cell>
          <cell r="I497">
            <v>1</v>
          </cell>
        </row>
        <row r="498">
          <cell r="B498" t="str">
            <v>Pinturas</v>
          </cell>
        </row>
        <row r="499">
          <cell r="B499" t="str">
            <v>Pintura Multi-Purpose Epoxy Haze Gray</v>
          </cell>
          <cell r="C499">
            <v>1.2387072000000001E-2</v>
          </cell>
          <cell r="D499">
            <v>7.0729328125322919</v>
          </cell>
          <cell r="E499" t="str">
            <v>cub</v>
          </cell>
          <cell r="F499">
            <v>5925.0254237288136</v>
          </cell>
          <cell r="G499">
            <v>1066.5</v>
          </cell>
          <cell r="H499">
            <v>699.15</v>
          </cell>
        </row>
        <row r="500">
          <cell r="B500" t="str">
            <v>Pintura High Gloss Urethane Gris Perla</v>
          </cell>
          <cell r="C500">
            <v>6.1935360000000004E-3</v>
          </cell>
          <cell r="D500">
            <v>15.145865625064584</v>
          </cell>
          <cell r="E500" t="str">
            <v>Gls</v>
          </cell>
          <cell r="F500">
            <v>2154.5508474576272</v>
          </cell>
          <cell r="G500">
            <v>387.82</v>
          </cell>
          <cell r="H500">
            <v>254.24</v>
          </cell>
        </row>
        <row r="501">
          <cell r="B501" t="str">
            <v>Miscelaneos</v>
          </cell>
        </row>
        <row r="502">
          <cell r="B502" t="str">
            <v>Electrodo E70XX Universal 1/8''</v>
          </cell>
          <cell r="C502">
            <v>0</v>
          </cell>
          <cell r="D502">
            <v>0</v>
          </cell>
          <cell r="E502" t="str">
            <v>Lbs</v>
          </cell>
          <cell r="F502">
            <v>98</v>
          </cell>
          <cell r="G502">
            <v>17.64</v>
          </cell>
          <cell r="H502">
            <v>0</v>
          </cell>
        </row>
        <row r="503">
          <cell r="B503" t="str">
            <v>Acetileno 390</v>
          </cell>
          <cell r="C503">
            <v>0</v>
          </cell>
          <cell r="D503">
            <v>0</v>
          </cell>
          <cell r="E503" t="str">
            <v>p3</v>
          </cell>
          <cell r="F503">
            <v>9.6525423728813564</v>
          </cell>
          <cell r="G503">
            <v>1.74</v>
          </cell>
          <cell r="H503">
            <v>0</v>
          </cell>
        </row>
        <row r="504">
          <cell r="B504" t="str">
            <v>Oxigeno Industrial 220</v>
          </cell>
          <cell r="C504">
            <v>0</v>
          </cell>
          <cell r="D504">
            <v>0</v>
          </cell>
          <cell r="E504" t="str">
            <v>p3</v>
          </cell>
          <cell r="F504">
            <v>2.6864406779661016</v>
          </cell>
          <cell r="G504">
            <v>0.48</v>
          </cell>
          <cell r="H504">
            <v>0</v>
          </cell>
        </row>
        <row r="505">
          <cell r="B505" t="str">
            <v>Disco p/ esmerilar</v>
          </cell>
          <cell r="C505">
            <v>3</v>
          </cell>
          <cell r="D505">
            <v>0</v>
          </cell>
          <cell r="E505" t="str">
            <v>Ud</v>
          </cell>
          <cell r="F505">
            <v>150</v>
          </cell>
          <cell r="G505">
            <v>27</v>
          </cell>
          <cell r="H505">
            <v>531</v>
          </cell>
        </row>
        <row r="506">
          <cell r="B506" t="str">
            <v>Mano de Obra</v>
          </cell>
        </row>
        <row r="507">
          <cell r="B507" t="str">
            <v>Fabricación</v>
          </cell>
        </row>
        <row r="508">
          <cell r="B508" t="str">
            <v>SandBlasting Superficie Metálicas</v>
          </cell>
          <cell r="C508">
            <v>0.18580608000000001</v>
          </cell>
          <cell r="D508">
            <v>2.2571489587423565E-2</v>
          </cell>
          <cell r="E508" t="str">
            <v>m2</v>
          </cell>
          <cell r="F508">
            <v>169.5</v>
          </cell>
          <cell r="G508">
            <v>30.51</v>
          </cell>
          <cell r="H508">
            <v>38</v>
          </cell>
        </row>
        <row r="509">
          <cell r="B509" t="str">
            <v>Fabricación Estructura Metalica - Placa</v>
          </cell>
          <cell r="C509">
            <v>1.455E-2</v>
          </cell>
          <cell r="D509">
            <v>0.37457044673539519</v>
          </cell>
          <cell r="E509" t="str">
            <v>ton</v>
          </cell>
          <cell r="F509">
            <v>22000</v>
          </cell>
          <cell r="G509">
            <v>3960</v>
          </cell>
          <cell r="H509">
            <v>519.20000000000005</v>
          </cell>
        </row>
        <row r="510">
          <cell r="B510" t="str">
            <v>Pintura de Taller</v>
          </cell>
        </row>
        <row r="511">
          <cell r="B511" t="str">
            <v>MO-1001-12 [PEM] Pintor Estructura Metálica</v>
          </cell>
          <cell r="C511">
            <v>0.5</v>
          </cell>
          <cell r="D511">
            <v>0</v>
          </cell>
          <cell r="E511" t="str">
            <v>Día</v>
          </cell>
          <cell r="F511">
            <v>737.38099547511399</v>
          </cell>
          <cell r="G511">
            <v>132.72999999999999</v>
          </cell>
          <cell r="H511">
            <v>435.06</v>
          </cell>
        </row>
        <row r="512">
          <cell r="B512" t="str">
            <v>MO-1001-13 [AEM] Armadores Estructuras Metálica</v>
          </cell>
          <cell r="C512">
            <v>0.5</v>
          </cell>
          <cell r="D512">
            <v>0</v>
          </cell>
          <cell r="E512" t="str">
            <v>Día</v>
          </cell>
          <cell r="F512">
            <v>1124.7393665158368</v>
          </cell>
          <cell r="G512">
            <v>202.45</v>
          </cell>
          <cell r="H512">
            <v>663.59</v>
          </cell>
        </row>
        <row r="513">
          <cell r="B513" t="str">
            <v>MO-1001-14 [AyEM] Ayudante Estructuras Metálica</v>
          </cell>
          <cell r="C513">
            <v>0.5</v>
          </cell>
          <cell r="D513">
            <v>0</v>
          </cell>
          <cell r="E513" t="str">
            <v>Día</v>
          </cell>
          <cell r="F513">
            <v>866.50045248868685</v>
          </cell>
          <cell r="G513">
            <v>155.97</v>
          </cell>
          <cell r="H513">
            <v>511.24</v>
          </cell>
        </row>
        <row r="514">
          <cell r="B514" t="str">
            <v>Servicios, Herramientas y Equipos</v>
          </cell>
        </row>
        <row r="515">
          <cell r="B515" t="str">
            <v>Compresor p/ Pintura</v>
          </cell>
          <cell r="C515">
            <v>4</v>
          </cell>
          <cell r="D515">
            <v>0</v>
          </cell>
          <cell r="E515" t="str">
            <v>Hr</v>
          </cell>
          <cell r="F515">
            <v>63.56</v>
          </cell>
          <cell r="G515">
            <v>11.44</v>
          </cell>
          <cell r="H515">
            <v>300</v>
          </cell>
        </row>
        <row r="516">
          <cell r="A516">
            <v>48.833333333333329</v>
          </cell>
          <cell r="B516" t="str">
            <v>Conexión Clipconn Viga - Viga [ W24 @ W24 ]</v>
          </cell>
          <cell r="C516">
            <v>1</v>
          </cell>
          <cell r="E516" t="str">
            <v>Ud</v>
          </cell>
          <cell r="G516">
            <v>194.1776632302406</v>
          </cell>
          <cell r="I516">
            <v>5650.57</v>
          </cell>
        </row>
        <row r="518">
          <cell r="A518">
            <v>49.833333333333329</v>
          </cell>
          <cell r="B518" t="str">
            <v>Análisis de Precio Unitario de 1.00 Ud de Conexión a Momento y Cortante Viga - Col [ W 24 @ HSS 12 ]:</v>
          </cell>
        </row>
        <row r="519">
          <cell r="B519" t="str">
            <v>Materiales</v>
          </cell>
        </row>
        <row r="520">
          <cell r="A520" t="str">
            <v>lbm</v>
          </cell>
          <cell r="B520" t="str">
            <v>Moment Plate</v>
          </cell>
          <cell r="I520" t="str">
            <v>Perimeter</v>
          </cell>
        </row>
        <row r="521">
          <cell r="A521">
            <v>40.833333333333329</v>
          </cell>
          <cell r="B521" t="str">
            <v>Plate 1/1 ''</v>
          </cell>
          <cell r="C521">
            <v>4.8611111111111107</v>
          </cell>
          <cell r="D521">
            <v>0.05</v>
          </cell>
          <cell r="E521" t="str">
            <v>p2</v>
          </cell>
          <cell r="F521">
            <v>1102.4999999999998</v>
          </cell>
          <cell r="G521">
            <v>198.45</v>
          </cell>
          <cell r="H521">
            <v>6640.27</v>
          </cell>
          <cell r="I521">
            <v>2</v>
          </cell>
        </row>
        <row r="522">
          <cell r="A522">
            <v>0</v>
          </cell>
          <cell r="B522" t="str">
            <v>Perno Ø  - A325 1    '' x 3    ''</v>
          </cell>
          <cell r="C522">
            <v>20</v>
          </cell>
          <cell r="D522">
            <v>0</v>
          </cell>
          <cell r="E522" t="str">
            <v>Ud</v>
          </cell>
          <cell r="F522">
            <v>83.533898305084747</v>
          </cell>
          <cell r="G522">
            <v>15.04</v>
          </cell>
          <cell r="H522">
            <v>1971.48</v>
          </cell>
        </row>
        <row r="523">
          <cell r="B523" t="str">
            <v>Shear Plate</v>
          </cell>
        </row>
        <row r="524">
          <cell r="A524">
            <v>15.3125</v>
          </cell>
          <cell r="B524" t="str">
            <v>Plate 3/8 ''</v>
          </cell>
          <cell r="C524">
            <v>0.4709201388888889</v>
          </cell>
          <cell r="D524">
            <v>0</v>
          </cell>
          <cell r="E524" t="str">
            <v>p2</v>
          </cell>
          <cell r="F524">
            <v>413.4375</v>
          </cell>
          <cell r="G524">
            <v>74.42</v>
          </cell>
          <cell r="H524">
            <v>229.74</v>
          </cell>
          <cell r="I524">
            <v>24</v>
          </cell>
        </row>
        <row r="525">
          <cell r="A525">
            <v>0</v>
          </cell>
          <cell r="B525" t="str">
            <v>Perno Ø  - A325 1    '' x 3    ''</v>
          </cell>
          <cell r="C525">
            <v>5</v>
          </cell>
          <cell r="D525">
            <v>0.05</v>
          </cell>
          <cell r="E525" t="str">
            <v>Ud</v>
          </cell>
          <cell r="F525">
            <v>83.533898305084747</v>
          </cell>
          <cell r="G525">
            <v>15.04</v>
          </cell>
          <cell r="H525">
            <v>517.51</v>
          </cell>
          <cell r="I525">
            <v>0</v>
          </cell>
        </row>
        <row r="526">
          <cell r="B526" t="str">
            <v>Pinturas</v>
          </cell>
        </row>
        <row r="527">
          <cell r="B527" t="str">
            <v>Pintura Multi-Purpose Epoxy Haze Gray</v>
          </cell>
          <cell r="C527">
            <v>0.13021479333333336</v>
          </cell>
          <cell r="D527">
            <v>0.53592379851976857</v>
          </cell>
          <cell r="E527" t="str">
            <v>cub</v>
          </cell>
          <cell r="F527">
            <v>5925.0254237288136</v>
          </cell>
          <cell r="G527">
            <v>1066.5</v>
          </cell>
          <cell r="H527">
            <v>1398.31</v>
          </cell>
        </row>
        <row r="528">
          <cell r="B528" t="str">
            <v>Pintura High Gloss Urethane Gris Perla</v>
          </cell>
          <cell r="C528">
            <v>6.5107396666666678E-2</v>
          </cell>
          <cell r="D528">
            <v>0.53592379851976857</v>
          </cell>
          <cell r="E528" t="str">
            <v>Gls</v>
          </cell>
          <cell r="F528">
            <v>2154.5508474576272</v>
          </cell>
          <cell r="G528">
            <v>387.82</v>
          </cell>
          <cell r="H528">
            <v>254.24</v>
          </cell>
        </row>
        <row r="529">
          <cell r="B529" t="str">
            <v>Miscelaneos</v>
          </cell>
        </row>
        <row r="530">
          <cell r="B530" t="str">
            <v>Electrodo E70XX Universal 1/8''</v>
          </cell>
          <cell r="C530">
            <v>12</v>
          </cell>
          <cell r="D530">
            <v>0</v>
          </cell>
          <cell r="E530" t="str">
            <v>Lbs</v>
          </cell>
          <cell r="F530">
            <v>98</v>
          </cell>
          <cell r="G530">
            <v>17.64</v>
          </cell>
          <cell r="H530">
            <v>1387.68</v>
          </cell>
        </row>
        <row r="531">
          <cell r="B531" t="str">
            <v>Acetileno 390</v>
          </cell>
          <cell r="C531">
            <v>24</v>
          </cell>
          <cell r="D531">
            <v>0</v>
          </cell>
          <cell r="E531" t="str">
            <v>p3</v>
          </cell>
          <cell r="F531">
            <v>9.6525423728813564</v>
          </cell>
          <cell r="G531">
            <v>1.74</v>
          </cell>
          <cell r="H531">
            <v>273.42</v>
          </cell>
        </row>
        <row r="532">
          <cell r="B532" t="str">
            <v>Oxigeno Industrial 220</v>
          </cell>
          <cell r="C532">
            <v>7.92</v>
          </cell>
          <cell r="D532">
            <v>1.0101010101010111E-2</v>
          </cell>
          <cell r="E532" t="str">
            <v>p3</v>
          </cell>
          <cell r="F532">
            <v>2.6864406779661016</v>
          </cell>
          <cell r="G532">
            <v>0.48</v>
          </cell>
          <cell r="H532">
            <v>25.33</v>
          </cell>
        </row>
        <row r="533">
          <cell r="B533" t="str">
            <v>Disco p/ esmerilar</v>
          </cell>
          <cell r="C533">
            <v>3</v>
          </cell>
          <cell r="D533">
            <v>0</v>
          </cell>
          <cell r="E533" t="str">
            <v>Ud</v>
          </cell>
          <cell r="F533">
            <v>150</v>
          </cell>
          <cell r="G533">
            <v>27</v>
          </cell>
          <cell r="H533">
            <v>531</v>
          </cell>
        </row>
        <row r="534">
          <cell r="B534" t="str">
            <v>Mano de Obra</v>
          </cell>
        </row>
        <row r="535">
          <cell r="B535" t="str">
            <v>Fabricación</v>
          </cell>
        </row>
        <row r="536">
          <cell r="B536" t="str">
            <v>SandBlasting Superficie Metálicas</v>
          </cell>
          <cell r="C536">
            <v>1.9532219000000002</v>
          </cell>
          <cell r="D536">
            <v>3.4702150329155058E-3</v>
          </cell>
          <cell r="E536" t="str">
            <v>m2</v>
          </cell>
          <cell r="F536">
            <v>169.5</v>
          </cell>
          <cell r="G536">
            <v>30.51</v>
          </cell>
          <cell r="H536">
            <v>392.02</v>
          </cell>
        </row>
        <row r="537">
          <cell r="B537" t="str">
            <v>Fabricación Estructura Metalica - Placa</v>
          </cell>
          <cell r="C537">
            <v>0.10285316749855322</v>
          </cell>
          <cell r="D537">
            <v>6.9485779342160839E-2</v>
          </cell>
          <cell r="E537" t="str">
            <v>ton</v>
          </cell>
          <cell r="F537">
            <v>22000</v>
          </cell>
          <cell r="G537">
            <v>3960</v>
          </cell>
          <cell r="H537">
            <v>2855.6</v>
          </cell>
        </row>
        <row r="538">
          <cell r="B538" t="str">
            <v>Pintura de Taller</v>
          </cell>
        </row>
        <row r="539">
          <cell r="B539" t="str">
            <v>MO-1001-12 [PEM] Pintor Estructura Metálica</v>
          </cell>
          <cell r="C539">
            <v>1</v>
          </cell>
          <cell r="D539">
            <v>0</v>
          </cell>
          <cell r="E539" t="str">
            <v>Día</v>
          </cell>
          <cell r="F539">
            <v>737.38099547511399</v>
          </cell>
          <cell r="G539">
            <v>132.72999999999999</v>
          </cell>
          <cell r="H539">
            <v>870.11</v>
          </cell>
        </row>
        <row r="540">
          <cell r="B540" t="str">
            <v>MO-1001-13 [AEM] Armadores Estructuras Metálica</v>
          </cell>
          <cell r="C540">
            <v>1</v>
          </cell>
          <cell r="D540">
            <v>0</v>
          </cell>
          <cell r="E540" t="str">
            <v>Día</v>
          </cell>
          <cell r="F540">
            <v>1124.7393665158368</v>
          </cell>
          <cell r="G540">
            <v>202.45</v>
          </cell>
          <cell r="H540">
            <v>1327.19</v>
          </cell>
        </row>
        <row r="541">
          <cell r="B541" t="str">
            <v>MO-1001-14 [AyEM] Ayudante Estructuras Metálica</v>
          </cell>
          <cell r="C541">
            <v>1</v>
          </cell>
          <cell r="D541">
            <v>0</v>
          </cell>
          <cell r="E541" t="str">
            <v>Día</v>
          </cell>
          <cell r="F541">
            <v>866.50045248868685</v>
          </cell>
          <cell r="G541">
            <v>155.97</v>
          </cell>
          <cell r="H541">
            <v>1022.47</v>
          </cell>
        </row>
        <row r="542">
          <cell r="B542" t="str">
            <v>Servicios, Herramientas y Equipos</v>
          </cell>
        </row>
        <row r="543">
          <cell r="B543" t="str">
            <v>Compresor p/ Pintura</v>
          </cell>
          <cell r="C543">
            <v>8</v>
          </cell>
          <cell r="D543">
            <v>0</v>
          </cell>
          <cell r="E543" t="str">
            <v>Hr</v>
          </cell>
          <cell r="F543">
            <v>63.56</v>
          </cell>
          <cell r="G543">
            <v>11.44</v>
          </cell>
          <cell r="H543">
            <v>600</v>
          </cell>
        </row>
        <row r="544">
          <cell r="A544">
            <v>49.833333333333329</v>
          </cell>
          <cell r="B544" t="str">
            <v>Conexión a Momento y Cortante Viga - Col [ W 24 @ HSS 12 ]</v>
          </cell>
          <cell r="C544">
            <v>1</v>
          </cell>
          <cell r="E544" t="str">
            <v>Ud</v>
          </cell>
          <cell r="G544">
            <v>98.666723123940258</v>
          </cell>
          <cell r="I544">
            <v>20296.37</v>
          </cell>
        </row>
        <row r="546">
          <cell r="A546">
            <v>50.833333333333329</v>
          </cell>
          <cell r="B546" t="str">
            <v>Análisis de Precio Unitario de 1.00 Ud de Conexión a Momento y Cortante Viga - Viga [ W16 @ W16 ]:</v>
          </cell>
        </row>
        <row r="547">
          <cell r="B547" t="str">
            <v>Materiales</v>
          </cell>
        </row>
        <row r="548">
          <cell r="A548" t="str">
            <v>lbm</v>
          </cell>
          <cell r="B548" t="str">
            <v>Moment Plate</v>
          </cell>
          <cell r="I548" t="str">
            <v>Perimeter</v>
          </cell>
        </row>
        <row r="549">
          <cell r="A549">
            <v>20.416666666666664</v>
          </cell>
          <cell r="B549" t="str">
            <v>Plate 1/2 ''</v>
          </cell>
          <cell r="C549">
            <v>0</v>
          </cell>
          <cell r="D549">
            <v>0.05</v>
          </cell>
          <cell r="E549" t="str">
            <v>p2</v>
          </cell>
          <cell r="F549">
            <v>551.24999999999989</v>
          </cell>
          <cell r="G549">
            <v>99.23</v>
          </cell>
          <cell r="H549">
            <v>0</v>
          </cell>
          <cell r="I549">
            <v>2</v>
          </cell>
        </row>
        <row r="550">
          <cell r="A550">
            <v>0</v>
          </cell>
          <cell r="B550" t="str">
            <v>Perno Ø  - A325   3/4'' x 2 1/2''</v>
          </cell>
          <cell r="C550">
            <v>0</v>
          </cell>
          <cell r="D550">
            <v>0</v>
          </cell>
          <cell r="E550" t="str">
            <v>Ud</v>
          </cell>
          <cell r="F550">
            <v>36.347457627118644</v>
          </cell>
          <cell r="G550">
            <v>6.54</v>
          </cell>
          <cell r="H550">
            <v>0</v>
          </cell>
        </row>
        <row r="551">
          <cell r="B551" t="str">
            <v>Shear Plate</v>
          </cell>
        </row>
        <row r="552">
          <cell r="A552">
            <v>19.399999999999999</v>
          </cell>
          <cell r="B552" t="str">
            <v>2L4X4X3/8</v>
          </cell>
          <cell r="C552">
            <v>12</v>
          </cell>
          <cell r="D552">
            <v>0</v>
          </cell>
          <cell r="E552" t="str">
            <v>pl</v>
          </cell>
          <cell r="F552">
            <v>523.79999999999995</v>
          </cell>
          <cell r="G552">
            <v>94.28</v>
          </cell>
          <cell r="H552">
            <v>7416.96</v>
          </cell>
          <cell r="I552">
            <v>1.3333333333333333</v>
          </cell>
        </row>
        <row r="553">
          <cell r="A553">
            <v>0</v>
          </cell>
          <cell r="B553" t="str">
            <v>Perno Ø  - A325   3/4'' x 2 1/2''</v>
          </cell>
          <cell r="C553">
            <v>12</v>
          </cell>
          <cell r="D553">
            <v>5.0000000000000121E-2</v>
          </cell>
          <cell r="E553" t="str">
            <v>Ud</v>
          </cell>
          <cell r="F553">
            <v>36.347457627118644</v>
          </cell>
          <cell r="G553">
            <v>6.54</v>
          </cell>
          <cell r="H553">
            <v>540.38</v>
          </cell>
          <cell r="I553">
            <v>0</v>
          </cell>
        </row>
        <row r="554">
          <cell r="B554" t="str">
            <v>Pinturas</v>
          </cell>
        </row>
        <row r="555">
          <cell r="B555" t="str">
            <v>Pintura Multi-Purpose Epoxy Haze Gray</v>
          </cell>
          <cell r="C555">
            <v>9.9096576000000006E-2</v>
          </cell>
          <cell r="D555">
            <v>9.1166015665364655E-3</v>
          </cell>
          <cell r="E555" t="str">
            <v>cub</v>
          </cell>
          <cell r="F555">
            <v>5925.0254237288136</v>
          </cell>
          <cell r="G555">
            <v>1066.5</v>
          </cell>
          <cell r="H555">
            <v>699.15</v>
          </cell>
        </row>
        <row r="556">
          <cell r="B556" t="str">
            <v>Pintura High Gloss Urethane Gris Perla</v>
          </cell>
          <cell r="C556">
            <v>4.9548288000000003E-2</v>
          </cell>
          <cell r="D556">
            <v>9.1166015665364655E-3</v>
          </cell>
          <cell r="E556" t="str">
            <v>Gls</v>
          </cell>
          <cell r="F556">
            <v>2154.5508474576272</v>
          </cell>
          <cell r="G556">
            <v>387.82</v>
          </cell>
          <cell r="H556">
            <v>127.12</v>
          </cell>
        </row>
        <row r="557">
          <cell r="B557" t="str">
            <v>Miscelaneos</v>
          </cell>
        </row>
        <row r="558">
          <cell r="B558" t="str">
            <v>Electrodo E70XX Universal 1/8''</v>
          </cell>
          <cell r="C558">
            <v>0</v>
          </cell>
          <cell r="D558">
            <v>0</v>
          </cell>
          <cell r="E558" t="str">
            <v>Lbs</v>
          </cell>
          <cell r="F558">
            <v>98</v>
          </cell>
          <cell r="G558">
            <v>17.64</v>
          </cell>
          <cell r="H558">
            <v>0</v>
          </cell>
        </row>
        <row r="559">
          <cell r="B559" t="str">
            <v>Acetileno 390</v>
          </cell>
          <cell r="C559">
            <v>0</v>
          </cell>
          <cell r="D559">
            <v>0</v>
          </cell>
          <cell r="E559" t="str">
            <v>p3</v>
          </cell>
          <cell r="F559">
            <v>9.6525423728813564</v>
          </cell>
          <cell r="G559">
            <v>1.74</v>
          </cell>
          <cell r="H559">
            <v>0</v>
          </cell>
        </row>
        <row r="560">
          <cell r="B560" t="str">
            <v>Oxigeno Industrial 220</v>
          </cell>
          <cell r="C560">
            <v>0</v>
          </cell>
          <cell r="D560">
            <v>0</v>
          </cell>
          <cell r="E560" t="str">
            <v>p3</v>
          </cell>
          <cell r="F560">
            <v>2.6864406779661016</v>
          </cell>
          <cell r="G560">
            <v>0.48</v>
          </cell>
          <cell r="H560">
            <v>0</v>
          </cell>
        </row>
        <row r="561">
          <cell r="B561" t="str">
            <v>Disco p/ esmerilar</v>
          </cell>
          <cell r="C561">
            <v>2</v>
          </cell>
          <cell r="D561">
            <v>0</v>
          </cell>
          <cell r="E561" t="str">
            <v>Ud</v>
          </cell>
          <cell r="F561">
            <v>150</v>
          </cell>
          <cell r="G561">
            <v>27</v>
          </cell>
          <cell r="H561">
            <v>354</v>
          </cell>
        </row>
        <row r="562">
          <cell r="B562" t="str">
            <v>Mano de Obra</v>
          </cell>
        </row>
        <row r="563">
          <cell r="B563" t="str">
            <v>Fabricación</v>
          </cell>
        </row>
        <row r="564">
          <cell r="B564" t="str">
            <v>SandBlasting Superficie Metálicas</v>
          </cell>
          <cell r="C564">
            <v>1.4864486400000001</v>
          </cell>
          <cell r="D564">
            <v>2.3891575560928175E-3</v>
          </cell>
          <cell r="E564" t="str">
            <v>m2</v>
          </cell>
          <cell r="F564">
            <v>169.5</v>
          </cell>
          <cell r="G564">
            <v>30.51</v>
          </cell>
          <cell r="H564">
            <v>298.01</v>
          </cell>
        </row>
        <row r="565">
          <cell r="B565" t="str">
            <v>Fabricación Estructura Metalica - Placa</v>
          </cell>
          <cell r="C565">
            <v>0.1164</v>
          </cell>
          <cell r="D565">
            <v>3.0927835051546324E-2</v>
          </cell>
          <cell r="E565" t="str">
            <v>ton</v>
          </cell>
          <cell r="F565">
            <v>22000</v>
          </cell>
          <cell r="G565">
            <v>3960</v>
          </cell>
          <cell r="H565">
            <v>3115.2</v>
          </cell>
        </row>
        <row r="566">
          <cell r="B566" t="str">
            <v>Pintura de Taller</v>
          </cell>
        </row>
        <row r="567">
          <cell r="B567" t="str">
            <v>MO-1001-12 [PEM] Pintor Estructura Metálica</v>
          </cell>
          <cell r="C567">
            <v>0.25</v>
          </cell>
          <cell r="D567">
            <v>0.20000000000000018</v>
          </cell>
          <cell r="E567" t="str">
            <v>Día</v>
          </cell>
          <cell r="F567">
            <v>737.38099547511399</v>
          </cell>
          <cell r="G567">
            <v>132.72999999999999</v>
          </cell>
          <cell r="H567">
            <v>261.02999999999997</v>
          </cell>
        </row>
        <row r="568">
          <cell r="B568" t="str">
            <v>MO-1001-13 [AEM] Armadores Estructuras Metálica</v>
          </cell>
          <cell r="C568">
            <v>0.25</v>
          </cell>
          <cell r="D568">
            <v>0.20000000000000018</v>
          </cell>
          <cell r="E568" t="str">
            <v>Día</v>
          </cell>
          <cell r="F568">
            <v>1124.7393665158368</v>
          </cell>
          <cell r="G568">
            <v>202.45</v>
          </cell>
          <cell r="H568">
            <v>398.16</v>
          </cell>
        </row>
        <row r="569">
          <cell r="B569" t="str">
            <v>MO-1001-14 [AyEM] Ayudante Estructuras Metálica</v>
          </cell>
          <cell r="C569">
            <v>0.25</v>
          </cell>
          <cell r="D569">
            <v>0.20000000000000018</v>
          </cell>
          <cell r="E569" t="str">
            <v>Día</v>
          </cell>
          <cell r="F569">
            <v>866.50045248868685</v>
          </cell>
          <cell r="G569">
            <v>155.97</v>
          </cell>
          <cell r="H569">
            <v>306.74</v>
          </cell>
        </row>
        <row r="570">
          <cell r="B570" t="str">
            <v>Servicios, Herramientas y Equipos</v>
          </cell>
        </row>
        <row r="571">
          <cell r="B571" t="str">
            <v>Compresor p/ Pintura</v>
          </cell>
          <cell r="C571">
            <v>2</v>
          </cell>
          <cell r="D571">
            <v>0</v>
          </cell>
          <cell r="E571" t="str">
            <v>Hr</v>
          </cell>
          <cell r="F571">
            <v>63.56</v>
          </cell>
          <cell r="G571">
            <v>11.44</v>
          </cell>
          <cell r="H571">
            <v>150</v>
          </cell>
        </row>
        <row r="572">
          <cell r="A572">
            <v>50.833333333333329</v>
          </cell>
          <cell r="B572" t="str">
            <v>Conexión a Momento y Cortante Viga - Viga [ W16 @ W16 ]</v>
          </cell>
          <cell r="C572">
            <v>1</v>
          </cell>
          <cell r="E572" t="str">
            <v>Ud</v>
          </cell>
          <cell r="G572">
            <v>58.705970790378011</v>
          </cell>
          <cell r="I572">
            <v>13666.75</v>
          </cell>
        </row>
        <row r="574">
          <cell r="A574">
            <v>51.833333333333329</v>
          </cell>
          <cell r="B574" t="str">
            <v>Análisis de Precio Unitario de 1.00 Ud de Conexión a Momento y Cortante Viga - Col [ W16 @ W12 ] - { Patin }:</v>
          </cell>
        </row>
        <row r="575">
          <cell r="B575" t="str">
            <v>Materiales</v>
          </cell>
        </row>
        <row r="576">
          <cell r="A576" t="str">
            <v>lbm</v>
          </cell>
          <cell r="B576" t="str">
            <v>Moment Plate</v>
          </cell>
          <cell r="I576" t="str">
            <v>Perimeter</v>
          </cell>
        </row>
        <row r="577">
          <cell r="A577">
            <v>20.416666666666664</v>
          </cell>
          <cell r="B577" t="str">
            <v>Plate 1/2 ''</v>
          </cell>
          <cell r="C577">
            <v>0.75</v>
          </cell>
          <cell r="D577">
            <v>0.05</v>
          </cell>
          <cell r="E577" t="str">
            <v>p2</v>
          </cell>
          <cell r="F577">
            <v>551.24999999999989</v>
          </cell>
          <cell r="G577">
            <v>99.23</v>
          </cell>
          <cell r="H577">
            <v>512.25</v>
          </cell>
          <cell r="I577">
            <v>2</v>
          </cell>
        </row>
        <row r="578">
          <cell r="A578">
            <v>0</v>
          </cell>
          <cell r="B578" t="str">
            <v>Perno Ø  - A325   3/4'' x 2 1/2''</v>
          </cell>
          <cell r="C578">
            <v>12</v>
          </cell>
          <cell r="D578">
            <v>0</v>
          </cell>
          <cell r="E578" t="str">
            <v>Ud</v>
          </cell>
          <cell r="F578">
            <v>36.347457627118644</v>
          </cell>
          <cell r="G578">
            <v>6.54</v>
          </cell>
          <cell r="H578">
            <v>514.65</v>
          </cell>
        </row>
        <row r="579">
          <cell r="B579" t="str">
            <v>Shear Plate</v>
          </cell>
        </row>
        <row r="580">
          <cell r="A580">
            <v>19.399999999999999</v>
          </cell>
          <cell r="B580" t="str">
            <v>2L4X4X3/8</v>
          </cell>
          <cell r="C580">
            <v>12</v>
          </cell>
          <cell r="D580">
            <v>0</v>
          </cell>
          <cell r="E580" t="str">
            <v>pl</v>
          </cell>
          <cell r="F580">
            <v>523.79999999999995</v>
          </cell>
          <cell r="G580">
            <v>94.28</v>
          </cell>
          <cell r="H580">
            <v>7416.96</v>
          </cell>
          <cell r="I580">
            <v>1.3333333333333333</v>
          </cell>
        </row>
        <row r="581">
          <cell r="A581">
            <v>0</v>
          </cell>
          <cell r="B581" t="str">
            <v>Perno Ø  - A325   3/4'' x 2 1/2''</v>
          </cell>
          <cell r="C581">
            <v>12</v>
          </cell>
          <cell r="D581">
            <v>5.0000000000000121E-2</v>
          </cell>
          <cell r="E581" t="str">
            <v>Ud</v>
          </cell>
          <cell r="F581">
            <v>36.347457627118644</v>
          </cell>
          <cell r="G581">
            <v>6.54</v>
          </cell>
          <cell r="H581">
            <v>540.38</v>
          </cell>
          <cell r="I581">
            <v>0</v>
          </cell>
        </row>
        <row r="582">
          <cell r="B582" t="str">
            <v>Pinturas</v>
          </cell>
        </row>
        <row r="583">
          <cell r="B583" t="str">
            <v>Pintura Multi-Purpose Epoxy Haze Gray</v>
          </cell>
          <cell r="C583">
            <v>0.10838688</v>
          </cell>
          <cell r="D583">
            <v>1.4882982146916635E-2</v>
          </cell>
          <cell r="E583" t="str">
            <v>cub</v>
          </cell>
          <cell r="F583">
            <v>5925.0254237288136</v>
          </cell>
          <cell r="G583">
            <v>1066.5</v>
          </cell>
          <cell r="H583">
            <v>769.07</v>
          </cell>
        </row>
        <row r="584">
          <cell r="B584" t="str">
            <v>Pintura High Gloss Urethane Gris Perla</v>
          </cell>
          <cell r="C584">
            <v>5.4193440000000002E-2</v>
          </cell>
          <cell r="D584">
            <v>0.10714507143299992</v>
          </cell>
          <cell r="E584" t="str">
            <v>Gls</v>
          </cell>
          <cell r="F584">
            <v>2154.5508474576272</v>
          </cell>
          <cell r="G584">
            <v>387.82</v>
          </cell>
          <cell r="H584">
            <v>152.54</v>
          </cell>
        </row>
        <row r="585">
          <cell r="B585" t="str">
            <v>Miscelaneos</v>
          </cell>
        </row>
        <row r="586">
          <cell r="B586" t="str">
            <v>Electrodo E70XX Universal 1/8''</v>
          </cell>
          <cell r="C586">
            <v>0</v>
          </cell>
          <cell r="D586">
            <v>0</v>
          </cell>
          <cell r="E586" t="str">
            <v>Lbs</v>
          </cell>
          <cell r="F586">
            <v>98</v>
          </cell>
          <cell r="G586">
            <v>17.64</v>
          </cell>
          <cell r="H586">
            <v>0</v>
          </cell>
        </row>
        <row r="587">
          <cell r="B587" t="str">
            <v>Acetileno 390</v>
          </cell>
          <cell r="C587">
            <v>0</v>
          </cell>
          <cell r="D587">
            <v>0</v>
          </cell>
          <cell r="E587" t="str">
            <v>p3</v>
          </cell>
          <cell r="F587">
            <v>9.6525423728813564</v>
          </cell>
          <cell r="G587">
            <v>1.74</v>
          </cell>
          <cell r="H587">
            <v>0</v>
          </cell>
        </row>
        <row r="588">
          <cell r="B588" t="str">
            <v>Oxigeno Industrial 220</v>
          </cell>
          <cell r="C588">
            <v>0</v>
          </cell>
          <cell r="D588">
            <v>0</v>
          </cell>
          <cell r="E588" t="str">
            <v>p3</v>
          </cell>
          <cell r="F588">
            <v>2.6864406779661016</v>
          </cell>
          <cell r="G588">
            <v>0.48</v>
          </cell>
          <cell r="H588">
            <v>0</v>
          </cell>
        </row>
        <row r="589">
          <cell r="B589" t="str">
            <v>Disco p/ esmerilar</v>
          </cell>
          <cell r="C589">
            <v>2</v>
          </cell>
          <cell r="D589">
            <v>0</v>
          </cell>
          <cell r="E589" t="str">
            <v>Ud</v>
          </cell>
          <cell r="F589">
            <v>150</v>
          </cell>
          <cell r="G589">
            <v>27</v>
          </cell>
          <cell r="H589">
            <v>354</v>
          </cell>
        </row>
        <row r="590">
          <cell r="B590" t="str">
            <v>Mano de Obra</v>
          </cell>
        </row>
        <row r="591">
          <cell r="B591" t="str">
            <v>Fabricación</v>
          </cell>
        </row>
        <row r="592">
          <cell r="B592" t="str">
            <v>SandBlasting Superficie Metálicas</v>
          </cell>
          <cell r="C592">
            <v>1.6258032</v>
          </cell>
          <cell r="D592">
            <v>2.5813702421056323E-3</v>
          </cell>
          <cell r="E592" t="str">
            <v>m2</v>
          </cell>
          <cell r="F592">
            <v>169.5</v>
          </cell>
          <cell r="G592">
            <v>30.51</v>
          </cell>
          <cell r="H592">
            <v>326.02</v>
          </cell>
        </row>
        <row r="593">
          <cell r="B593" t="str">
            <v>Fabricación Estructura Metalica - Placa</v>
          </cell>
          <cell r="C593">
            <v>0.12405624999999999</v>
          </cell>
          <cell r="D593">
            <v>4.7911733588593977E-2</v>
          </cell>
          <cell r="E593" t="str">
            <v>ton</v>
          </cell>
          <cell r="F593">
            <v>22000</v>
          </cell>
          <cell r="G593">
            <v>3960</v>
          </cell>
          <cell r="H593">
            <v>3374.8</v>
          </cell>
        </row>
        <row r="594">
          <cell r="B594" t="str">
            <v>Pintura de Taller</v>
          </cell>
        </row>
        <row r="595">
          <cell r="B595" t="str">
            <v>MO-1001-12 [PEM] Pintor Estructura Metálica</v>
          </cell>
          <cell r="C595">
            <v>0.25</v>
          </cell>
          <cell r="D595">
            <v>0.20000000000000018</v>
          </cell>
          <cell r="E595" t="str">
            <v>Día</v>
          </cell>
          <cell r="F595">
            <v>737.38099547511399</v>
          </cell>
          <cell r="G595">
            <v>132.72999999999999</v>
          </cell>
          <cell r="H595">
            <v>261.02999999999997</v>
          </cell>
        </row>
        <row r="596">
          <cell r="B596" t="str">
            <v>MO-1001-13 [AEM] Armadores Estructuras Metálica</v>
          </cell>
          <cell r="C596">
            <v>0.25</v>
          </cell>
          <cell r="D596">
            <v>0.20000000000000018</v>
          </cell>
          <cell r="E596" t="str">
            <v>Día</v>
          </cell>
          <cell r="F596">
            <v>1124.7393665158368</v>
          </cell>
          <cell r="G596">
            <v>202.45</v>
          </cell>
          <cell r="H596">
            <v>398.16</v>
          </cell>
        </row>
        <row r="597">
          <cell r="B597" t="str">
            <v>MO-1001-14 [AyEM] Ayudante Estructuras Metálica</v>
          </cell>
          <cell r="C597">
            <v>0.25</v>
          </cell>
          <cell r="D597">
            <v>0.20000000000000018</v>
          </cell>
          <cell r="E597" t="str">
            <v>Día</v>
          </cell>
          <cell r="F597">
            <v>866.50045248868685</v>
          </cell>
          <cell r="G597">
            <v>155.97</v>
          </cell>
          <cell r="H597">
            <v>306.74</v>
          </cell>
        </row>
        <row r="598">
          <cell r="B598" t="str">
            <v>Servicios, Herramientas y Equipos</v>
          </cell>
        </row>
        <row r="599">
          <cell r="B599" t="str">
            <v>Compresor p/ Pintura</v>
          </cell>
          <cell r="C599">
            <v>2</v>
          </cell>
          <cell r="D599">
            <v>0</v>
          </cell>
          <cell r="E599" t="str">
            <v>Hr</v>
          </cell>
          <cell r="F599">
            <v>63.56</v>
          </cell>
          <cell r="G599">
            <v>11.44</v>
          </cell>
          <cell r="H599">
            <v>150</v>
          </cell>
        </row>
        <row r="600">
          <cell r="A600">
            <v>51.833333333333329</v>
          </cell>
          <cell r="B600" t="str">
            <v>Conexión a Momento y Cortante Viga - Col [ W16 @ W12 ] - { Patin }</v>
          </cell>
          <cell r="C600">
            <v>1</v>
          </cell>
          <cell r="E600" t="str">
            <v>Ud</v>
          </cell>
          <cell r="G600">
            <v>60.765177087006919</v>
          </cell>
          <cell r="I600">
            <v>15076.6</v>
          </cell>
        </row>
        <row r="602">
          <cell r="A602">
            <v>52.833333333333329</v>
          </cell>
          <cell r="B602" t="str">
            <v>Análisis de Precio Unitario de 1.00 Ud de Conexión a Momento y Cortante Viga - Col [ W16 @ W12 ] - { Alma }:</v>
          </cell>
        </row>
        <row r="603">
          <cell r="B603" t="str">
            <v>Materiales</v>
          </cell>
        </row>
        <row r="604">
          <cell r="A604" t="str">
            <v>lbm</v>
          </cell>
          <cell r="B604" t="str">
            <v>Moment Plate</v>
          </cell>
          <cell r="I604" t="str">
            <v>Perimeter</v>
          </cell>
        </row>
        <row r="605">
          <cell r="A605">
            <v>20.416666666666664</v>
          </cell>
          <cell r="B605" t="str">
            <v>Plate 1/2 ''</v>
          </cell>
          <cell r="C605">
            <v>2.3541666666666665</v>
          </cell>
          <cell r="D605">
            <v>0.05</v>
          </cell>
          <cell r="E605" t="str">
            <v>p2</v>
          </cell>
          <cell r="F605">
            <v>551.24999999999989</v>
          </cell>
          <cell r="G605">
            <v>99.23</v>
          </cell>
          <cell r="H605">
            <v>1607.91</v>
          </cell>
          <cell r="I605">
            <v>2</v>
          </cell>
        </row>
        <row r="606">
          <cell r="A606">
            <v>0</v>
          </cell>
          <cell r="B606" t="str">
            <v>Perno Ø  - A325   3/4'' x 2 1/2''</v>
          </cell>
          <cell r="C606">
            <v>12</v>
          </cell>
          <cell r="D606">
            <v>0</v>
          </cell>
          <cell r="E606" t="str">
            <v>Ud</v>
          </cell>
          <cell r="F606">
            <v>36.347457627118644</v>
          </cell>
          <cell r="G606">
            <v>6.54</v>
          </cell>
          <cell r="H606">
            <v>514.65</v>
          </cell>
        </row>
        <row r="607">
          <cell r="B607" t="str">
            <v>Shear Plate</v>
          </cell>
        </row>
        <row r="608">
          <cell r="A608">
            <v>15.3125</v>
          </cell>
          <cell r="B608" t="str">
            <v>Plate 3/8 ''</v>
          </cell>
          <cell r="C608">
            <v>2.3541666666666665</v>
          </cell>
          <cell r="D608">
            <v>0</v>
          </cell>
          <cell r="E608" t="str">
            <v>p2</v>
          </cell>
          <cell r="F608">
            <v>413.4375</v>
          </cell>
          <cell r="G608">
            <v>74.42</v>
          </cell>
          <cell r="H608">
            <v>1148.5</v>
          </cell>
          <cell r="I608">
            <v>24</v>
          </cell>
        </row>
        <row r="609">
          <cell r="A609">
            <v>0</v>
          </cell>
          <cell r="B609" t="str">
            <v>Perno Ø  - A325   3/4'' x 2 1/2''</v>
          </cell>
          <cell r="C609">
            <v>12</v>
          </cell>
          <cell r="D609">
            <v>5.0000000000000121E-2</v>
          </cell>
          <cell r="E609" t="str">
            <v>Ud</v>
          </cell>
          <cell r="F609">
            <v>36.347457627118644</v>
          </cell>
          <cell r="G609">
            <v>6.54</v>
          </cell>
          <cell r="H609">
            <v>540.38</v>
          </cell>
          <cell r="I609">
            <v>0</v>
          </cell>
        </row>
        <row r="610">
          <cell r="B610" t="str">
            <v>Pinturas</v>
          </cell>
        </row>
        <row r="611">
          <cell r="B611" t="str">
            <v>Pintura Multi-Purpose Epoxy Haze Gray</v>
          </cell>
          <cell r="C611">
            <v>0.37909601600000004</v>
          </cell>
          <cell r="D611">
            <v>2.3845779481891701E-3</v>
          </cell>
          <cell r="E611" t="str">
            <v>cub</v>
          </cell>
          <cell r="F611">
            <v>5925.0254237288136</v>
          </cell>
          <cell r="G611">
            <v>1066.5</v>
          </cell>
          <cell r="H611">
            <v>2656.78</v>
          </cell>
        </row>
        <row r="612">
          <cell r="B612" t="str">
            <v>Pintura High Gloss Urethane Gris Perla</v>
          </cell>
          <cell r="C612">
            <v>0.18954800800000002</v>
          </cell>
          <cell r="D612">
            <v>2.3845779481891701E-3</v>
          </cell>
          <cell r="E612" t="str">
            <v>Gls</v>
          </cell>
          <cell r="F612">
            <v>2154.5508474576272</v>
          </cell>
          <cell r="G612">
            <v>387.82</v>
          </cell>
          <cell r="H612">
            <v>483.05</v>
          </cell>
        </row>
        <row r="613">
          <cell r="B613" t="str">
            <v>Miscelaneos</v>
          </cell>
        </row>
        <row r="614">
          <cell r="B614" t="str">
            <v>Electrodo E70XX Universal 1/8''</v>
          </cell>
          <cell r="C614">
            <v>0</v>
          </cell>
          <cell r="D614">
            <v>0</v>
          </cell>
          <cell r="E614" t="str">
            <v>Lbs</v>
          </cell>
          <cell r="F614">
            <v>98</v>
          </cell>
          <cell r="G614">
            <v>17.64</v>
          </cell>
          <cell r="H614">
            <v>0</v>
          </cell>
        </row>
        <row r="615">
          <cell r="B615" t="str">
            <v>Acetileno 390</v>
          </cell>
          <cell r="C615">
            <v>0</v>
          </cell>
          <cell r="D615">
            <v>0</v>
          </cell>
          <cell r="E615" t="str">
            <v>p3</v>
          </cell>
          <cell r="F615">
            <v>9.6525423728813564</v>
          </cell>
          <cell r="G615">
            <v>1.74</v>
          </cell>
          <cell r="H615">
            <v>0</v>
          </cell>
        </row>
        <row r="616">
          <cell r="B616" t="str">
            <v>Oxigeno Industrial 220</v>
          </cell>
          <cell r="C616">
            <v>0</v>
          </cell>
          <cell r="D616">
            <v>0</v>
          </cell>
          <cell r="E616" t="str">
            <v>p3</v>
          </cell>
          <cell r="F616">
            <v>2.6864406779661016</v>
          </cell>
          <cell r="G616">
            <v>0.48</v>
          </cell>
          <cell r="H616">
            <v>0</v>
          </cell>
        </row>
        <row r="617">
          <cell r="B617" t="str">
            <v>Disco p/ esmerilar</v>
          </cell>
          <cell r="C617">
            <v>2</v>
          </cell>
          <cell r="D617">
            <v>0</v>
          </cell>
          <cell r="E617" t="str">
            <v>Ud</v>
          </cell>
          <cell r="F617">
            <v>150</v>
          </cell>
          <cell r="G617">
            <v>27</v>
          </cell>
          <cell r="H617">
            <v>354</v>
          </cell>
        </row>
        <row r="618">
          <cell r="B618" t="str">
            <v>Mano de Obra</v>
          </cell>
        </row>
        <row r="619">
          <cell r="B619" t="str">
            <v>Fabricación</v>
          </cell>
        </row>
        <row r="620">
          <cell r="B620" t="str">
            <v>SandBlasting Superficie Metálicas</v>
          </cell>
          <cell r="C620">
            <v>5.6864402400000005</v>
          </cell>
          <cell r="D620">
            <v>6.2600851319241364E-4</v>
          </cell>
          <cell r="E620" t="str">
            <v>m2</v>
          </cell>
          <cell r="F620">
            <v>169.5</v>
          </cell>
          <cell r="G620">
            <v>30.51</v>
          </cell>
          <cell r="H620">
            <v>1138.06</v>
          </cell>
        </row>
        <row r="621">
          <cell r="B621" t="str">
            <v>Fabricación Estructura Metalica - Placa</v>
          </cell>
          <cell r="C621">
            <v>4.2056206597222222E-2</v>
          </cell>
          <cell r="D621">
            <v>0.18888516215588647</v>
          </cell>
          <cell r="E621" t="str">
            <v>ton</v>
          </cell>
          <cell r="F621">
            <v>22000</v>
          </cell>
          <cell r="G621">
            <v>3960</v>
          </cell>
          <cell r="H621">
            <v>1298</v>
          </cell>
        </row>
        <row r="622">
          <cell r="B622" t="str">
            <v>Pintura de Taller</v>
          </cell>
        </row>
        <row r="623">
          <cell r="B623" t="str">
            <v>MO-1001-12 [PEM] Pintor Estructura Metálica</v>
          </cell>
          <cell r="C623">
            <v>0.25</v>
          </cell>
          <cell r="D623">
            <v>0.20000000000000018</v>
          </cell>
          <cell r="E623" t="str">
            <v>Día</v>
          </cell>
          <cell r="F623">
            <v>737.38099547511399</v>
          </cell>
          <cell r="G623">
            <v>132.72999999999999</v>
          </cell>
          <cell r="H623">
            <v>261.02999999999997</v>
          </cell>
        </row>
        <row r="624">
          <cell r="B624" t="str">
            <v>MO-1001-13 [AEM] Armadores Estructuras Metálica</v>
          </cell>
          <cell r="C624">
            <v>0.25</v>
          </cell>
          <cell r="D624">
            <v>0.20000000000000018</v>
          </cell>
          <cell r="E624" t="str">
            <v>Día</v>
          </cell>
          <cell r="F624">
            <v>1124.7393665158368</v>
          </cell>
          <cell r="G624">
            <v>202.45</v>
          </cell>
          <cell r="H624">
            <v>398.16</v>
          </cell>
        </row>
        <row r="625">
          <cell r="B625" t="str">
            <v>MO-1001-14 [AyEM] Ayudante Estructuras Metálica</v>
          </cell>
          <cell r="C625">
            <v>0.25</v>
          </cell>
          <cell r="D625">
            <v>0.20000000000000018</v>
          </cell>
          <cell r="E625" t="str">
            <v>Día</v>
          </cell>
          <cell r="F625">
            <v>866.50045248868685</v>
          </cell>
          <cell r="G625">
            <v>155.97</v>
          </cell>
          <cell r="H625">
            <v>306.74</v>
          </cell>
        </row>
        <row r="626">
          <cell r="B626" t="str">
            <v>Servicios, Herramientas y Equipos</v>
          </cell>
        </row>
        <row r="627">
          <cell r="B627" t="str">
            <v>Compresor p/ Pintura</v>
          </cell>
          <cell r="C627">
            <v>2</v>
          </cell>
          <cell r="D627">
            <v>0</v>
          </cell>
          <cell r="E627" t="str">
            <v>Hr</v>
          </cell>
          <cell r="F627">
            <v>63.56</v>
          </cell>
          <cell r="G627">
            <v>11.44</v>
          </cell>
          <cell r="H627">
            <v>150</v>
          </cell>
        </row>
        <row r="628">
          <cell r="A628">
            <v>52.833333333333329</v>
          </cell>
          <cell r="B628" t="str">
            <v>Conexión a Momento y Cortante Viga - Col [ W16 @ W12 ] - { Alma }</v>
          </cell>
          <cell r="C628">
            <v>1</v>
          </cell>
          <cell r="E628" t="str">
            <v>Ud</v>
          </cell>
          <cell r="G628">
            <v>129.08035315668621</v>
          </cell>
          <cell r="I628">
            <v>10857.26</v>
          </cell>
        </row>
        <row r="630">
          <cell r="A630">
            <v>53.833333333333329</v>
          </cell>
          <cell r="B630" t="str">
            <v>Análisis de Precio Unitario de 1.00 Ud de Conexión Terminal de Viga - VIGA ha [ W16 @ V1-Y ] { End Tab }:</v>
          </cell>
        </row>
        <row r="631">
          <cell r="B631" t="str">
            <v>Materiales</v>
          </cell>
        </row>
        <row r="632">
          <cell r="A632" t="str">
            <v>lbm</v>
          </cell>
          <cell r="B632" t="str">
            <v>END TAB</v>
          </cell>
          <cell r="I632" t="str">
            <v>Perimeter</v>
          </cell>
        </row>
        <row r="633">
          <cell r="A633">
            <v>20.416666666666664</v>
          </cell>
          <cell r="B633" t="str">
            <v>Plate 1/2 ''</v>
          </cell>
          <cell r="C633">
            <v>0.62282986111111116</v>
          </cell>
          <cell r="D633">
            <v>0.05</v>
          </cell>
          <cell r="E633" t="str">
            <v>p2</v>
          </cell>
          <cell r="F633">
            <v>551.24999999999989</v>
          </cell>
          <cell r="G633">
            <v>99.23</v>
          </cell>
          <cell r="H633">
            <v>425.4</v>
          </cell>
          <cell r="I633">
            <v>2</v>
          </cell>
        </row>
        <row r="634">
          <cell r="A634">
            <v>0</v>
          </cell>
          <cell r="B634" t="str">
            <v>Perno ø 3/4'' x 6'' F1554 A36</v>
          </cell>
          <cell r="C634">
            <v>4</v>
          </cell>
          <cell r="D634">
            <v>0</v>
          </cell>
          <cell r="E634" t="str">
            <v>Ud</v>
          </cell>
          <cell r="F634">
            <v>98</v>
          </cell>
          <cell r="G634">
            <v>17.64</v>
          </cell>
          <cell r="H634">
            <v>462.56</v>
          </cell>
        </row>
        <row r="635">
          <cell r="B635" t="str">
            <v>Shear Plate</v>
          </cell>
        </row>
        <row r="636">
          <cell r="A636">
            <v>15.3125</v>
          </cell>
          <cell r="B636" t="str">
            <v>Plate 3/8 ''</v>
          </cell>
          <cell r="C636">
            <v>0</v>
          </cell>
          <cell r="D636">
            <v>0</v>
          </cell>
          <cell r="E636" t="str">
            <v>p2</v>
          </cell>
          <cell r="F636">
            <v>413.4375</v>
          </cell>
          <cell r="G636">
            <v>74.42</v>
          </cell>
          <cell r="H636">
            <v>0</v>
          </cell>
          <cell r="I636">
            <v>24</v>
          </cell>
        </row>
        <row r="637">
          <cell r="A637">
            <v>0</v>
          </cell>
          <cell r="B637" t="str">
            <v>Perno Ø  - A325   3/4'' x 2 1/2''</v>
          </cell>
          <cell r="C637">
            <v>0</v>
          </cell>
          <cell r="D637">
            <v>0</v>
          </cell>
          <cell r="E637" t="str">
            <v>Ud</v>
          </cell>
          <cell r="F637">
            <v>36.347457627118644</v>
          </cell>
          <cell r="G637">
            <v>6.54</v>
          </cell>
          <cell r="H637">
            <v>0</v>
          </cell>
          <cell r="I637">
            <v>0</v>
          </cell>
        </row>
        <row r="638">
          <cell r="B638" t="str">
            <v>Pinturas</v>
          </cell>
        </row>
        <row r="639">
          <cell r="B639" t="str">
            <v>Pintura Multi-Purpose Epoxy Haze Gray</v>
          </cell>
          <cell r="C639">
            <v>7.7150383333333327E-3</v>
          </cell>
          <cell r="D639">
            <v>0.29616983972643918</v>
          </cell>
          <cell r="E639" t="str">
            <v>cub</v>
          </cell>
          <cell r="F639">
            <v>5925.0254237288136</v>
          </cell>
          <cell r="G639">
            <v>1066.5</v>
          </cell>
          <cell r="H639">
            <v>69.92</v>
          </cell>
        </row>
        <row r="640">
          <cell r="B640" t="str">
            <v>Pintura High Gloss Urethane Gris Perla</v>
          </cell>
          <cell r="C640">
            <v>3.8575191666666664E-3</v>
          </cell>
          <cell r="D640">
            <v>1.5923396794528781</v>
          </cell>
          <cell r="E640" t="str">
            <v>Gls</v>
          </cell>
          <cell r="F640">
            <v>2154.5508474576272</v>
          </cell>
          <cell r="G640">
            <v>387.82</v>
          </cell>
          <cell r="H640">
            <v>25.42</v>
          </cell>
        </row>
        <row r="641">
          <cell r="B641" t="str">
            <v>Miscelaneos</v>
          </cell>
        </row>
        <row r="642">
          <cell r="B642" t="str">
            <v>Electrodo E70XX Universal 1/8''</v>
          </cell>
          <cell r="C642">
            <v>0</v>
          </cell>
          <cell r="D642">
            <v>0</v>
          </cell>
          <cell r="E642" t="str">
            <v>Lbs</v>
          </cell>
          <cell r="F642">
            <v>98</v>
          </cell>
          <cell r="G642">
            <v>17.64</v>
          </cell>
          <cell r="H642">
            <v>0</v>
          </cell>
        </row>
        <row r="643">
          <cell r="B643" t="str">
            <v>Acetileno 390</v>
          </cell>
          <cell r="C643">
            <v>0</v>
          </cell>
          <cell r="D643">
            <v>0</v>
          </cell>
          <cell r="E643" t="str">
            <v>p3</v>
          </cell>
          <cell r="F643">
            <v>9.6525423728813564</v>
          </cell>
          <cell r="G643">
            <v>1.74</v>
          </cell>
          <cell r="H643">
            <v>0</v>
          </cell>
        </row>
        <row r="644">
          <cell r="B644" t="str">
            <v>Oxigeno Industrial 220</v>
          </cell>
          <cell r="C644">
            <v>0</v>
          </cell>
          <cell r="D644">
            <v>0</v>
          </cell>
          <cell r="E644" t="str">
            <v>p3</v>
          </cell>
          <cell r="F644">
            <v>2.6864406779661016</v>
          </cell>
          <cell r="G644">
            <v>0.48</v>
          </cell>
          <cell r="H644">
            <v>0</v>
          </cell>
        </row>
        <row r="645">
          <cell r="B645" t="str">
            <v>Disco p/ esmerilar</v>
          </cell>
          <cell r="C645">
            <v>2</v>
          </cell>
          <cell r="D645">
            <v>0</v>
          </cell>
          <cell r="E645" t="str">
            <v>Ud</v>
          </cell>
          <cell r="F645">
            <v>150</v>
          </cell>
          <cell r="G645">
            <v>27</v>
          </cell>
          <cell r="H645">
            <v>354</v>
          </cell>
        </row>
        <row r="646">
          <cell r="B646" t="str">
            <v>Mano de Obra</v>
          </cell>
        </row>
        <row r="647">
          <cell r="B647" t="str">
            <v>Fabricación</v>
          </cell>
        </row>
        <row r="648">
          <cell r="B648" t="str">
            <v>SandBlasting Superficie Metálicas</v>
          </cell>
          <cell r="C648">
            <v>0.115725575</v>
          </cell>
          <cell r="D648">
            <v>3.6935871781151215E-2</v>
          </cell>
          <cell r="E648" t="str">
            <v>m2</v>
          </cell>
          <cell r="F648">
            <v>169.5</v>
          </cell>
          <cell r="G648">
            <v>30.51</v>
          </cell>
          <cell r="H648">
            <v>24</v>
          </cell>
        </row>
        <row r="649">
          <cell r="B649" t="str">
            <v>Fabricación Estructura Metalica - Placa</v>
          </cell>
          <cell r="C649">
            <v>6.3580548321759255E-3</v>
          </cell>
          <cell r="D649">
            <v>0.57280807793500688</v>
          </cell>
          <cell r="E649" t="str">
            <v>ton</v>
          </cell>
          <cell r="F649">
            <v>22000</v>
          </cell>
          <cell r="G649">
            <v>3960</v>
          </cell>
          <cell r="H649">
            <v>259.60000000000002</v>
          </cell>
        </row>
        <row r="650">
          <cell r="B650" t="str">
            <v>Pintura de Taller</v>
          </cell>
        </row>
        <row r="651">
          <cell r="B651" t="str">
            <v>MO-1001-12 [PEM] Pintor Estructura Metálica</v>
          </cell>
          <cell r="C651">
            <v>0.25</v>
          </cell>
          <cell r="D651">
            <v>0.20000000000000018</v>
          </cell>
          <cell r="E651" t="str">
            <v>Día</v>
          </cell>
          <cell r="F651">
            <v>737.38099547511399</v>
          </cell>
          <cell r="G651">
            <v>132.72999999999999</v>
          </cell>
          <cell r="H651">
            <v>261.02999999999997</v>
          </cell>
        </row>
        <row r="652">
          <cell r="B652" t="str">
            <v>MO-1001-11 [SEM] Soldadores - Estructura Metálica</v>
          </cell>
          <cell r="C652">
            <v>0.25</v>
          </cell>
          <cell r="D652">
            <v>0.20000000000000018</v>
          </cell>
          <cell r="E652" t="str">
            <v>Día</v>
          </cell>
          <cell r="F652">
            <v>1283.4162895927611</v>
          </cell>
          <cell r="G652">
            <v>231.01</v>
          </cell>
          <cell r="H652">
            <v>454.33</v>
          </cell>
        </row>
        <row r="653">
          <cell r="B653" t="str">
            <v>Servicios, Herramientas y Equipos</v>
          </cell>
        </row>
        <row r="654">
          <cell r="B654" t="str">
            <v>Compresor p/ Pintura</v>
          </cell>
          <cell r="C654">
            <v>2</v>
          </cell>
          <cell r="D654">
            <v>0</v>
          </cell>
          <cell r="E654" t="str">
            <v>Hr</v>
          </cell>
          <cell r="F654">
            <v>63.56</v>
          </cell>
          <cell r="G654">
            <v>11.44</v>
          </cell>
          <cell r="H654">
            <v>150</v>
          </cell>
        </row>
        <row r="655">
          <cell r="A655">
            <v>53.833333333333329</v>
          </cell>
          <cell r="B655" t="str">
            <v>Conexión Terminal de Viga - VIGA ha [ W16 @ V1-Y ] { End Tab }</v>
          </cell>
          <cell r="C655">
            <v>1</v>
          </cell>
          <cell r="E655" t="str">
            <v>Ud</v>
          </cell>
          <cell r="G655">
            <v>195.52049059233451</v>
          </cell>
          <cell r="I655">
            <v>2486.2600000000002</v>
          </cell>
        </row>
        <row r="657">
          <cell r="A657">
            <v>54.833333333333329</v>
          </cell>
          <cell r="B657" t="str">
            <v>Análisis de Precio Unitario de 1.00 Ud de Viga Principal W16X26 de 2.00 m + Conexión Terminal de Viga - VIGA ha [ W16 @ V1-Y ] { End Tab } + Conector de cortante Ø 3/4'' x 3'' Autosoldable ( incluye Frabricación &amp; Pintura de Taller):</v>
          </cell>
          <cell r="H657" t="str">
            <v>Terminal</v>
          </cell>
        </row>
        <row r="658">
          <cell r="B658" t="str">
            <v>Materiales</v>
          </cell>
        </row>
        <row r="659">
          <cell r="A659" t="str">
            <v>lbm</v>
          </cell>
          <cell r="B659" t="str">
            <v>Viga Principal</v>
          </cell>
          <cell r="C659">
            <v>2</v>
          </cell>
          <cell r="D659" t="str">
            <v>m</v>
          </cell>
          <cell r="I659" t="str">
            <v>perimeter</v>
          </cell>
        </row>
        <row r="660">
          <cell r="A660">
            <v>26</v>
          </cell>
          <cell r="B660" t="str">
            <v>W16X26</v>
          </cell>
          <cell r="C660">
            <v>13.779527559055119</v>
          </cell>
          <cell r="D660">
            <v>1.5999999999999973E-2</v>
          </cell>
          <cell r="E660" t="str">
            <v>pl</v>
          </cell>
          <cell r="F660">
            <v>702</v>
          </cell>
          <cell r="G660">
            <v>126.36</v>
          </cell>
          <cell r="H660">
            <v>11597.04</v>
          </cell>
          <cell r="I660">
            <v>4.3666666666666663</v>
          </cell>
        </row>
        <row r="661">
          <cell r="B661" t="str">
            <v>Conexión Moment Plate</v>
          </cell>
        </row>
        <row r="662">
          <cell r="A662">
            <v>0</v>
          </cell>
          <cell r="B662" t="str">
            <v>Conexión Terminal de Viga - VIGA ha [ W16 @ V1-Y ] { End Tab }</v>
          </cell>
          <cell r="C662">
            <v>1</v>
          </cell>
          <cell r="D662">
            <v>0</v>
          </cell>
          <cell r="E662" t="str">
            <v>Ud</v>
          </cell>
          <cell r="F662">
            <v>2486.2600000000002</v>
          </cell>
          <cell r="G662">
            <v>0</v>
          </cell>
          <cell r="H662">
            <v>2486.2600000000002</v>
          </cell>
          <cell r="I662">
            <v>0</v>
          </cell>
        </row>
        <row r="663">
          <cell r="A663">
            <v>0</v>
          </cell>
          <cell r="B663" t="str">
            <v>Conector de cortante Ø 3/4'' x 3'' Autosoldable</v>
          </cell>
          <cell r="C663">
            <v>13</v>
          </cell>
          <cell r="D663">
            <v>0</v>
          </cell>
          <cell r="E663" t="str">
            <v>Ud</v>
          </cell>
          <cell r="F663">
            <v>100</v>
          </cell>
          <cell r="G663">
            <v>18</v>
          </cell>
          <cell r="H663">
            <v>1534</v>
          </cell>
          <cell r="I663">
            <v>0</v>
          </cell>
        </row>
        <row r="664">
          <cell r="B664" t="str">
            <v>Mano de Obra</v>
          </cell>
        </row>
        <row r="665">
          <cell r="B665" t="str">
            <v>Frabricación</v>
          </cell>
        </row>
        <row r="666">
          <cell r="B666" t="str">
            <v>SandBlasting Superficie Metálicas</v>
          </cell>
          <cell r="C666">
            <v>5.5900319999999999</v>
          </cell>
          <cell r="D666">
            <v>1.7831740498087745E-3</v>
          </cell>
          <cell r="E666" t="str">
            <v>m2</v>
          </cell>
          <cell r="F666">
            <v>169.5</v>
          </cell>
          <cell r="G666">
            <v>30.51</v>
          </cell>
          <cell r="H666">
            <v>1120.06</v>
          </cell>
        </row>
        <row r="667">
          <cell r="B667" t="str">
            <v>Fabricación Estructura Metalica - Viga</v>
          </cell>
          <cell r="C667">
            <v>0.17913385826771655</v>
          </cell>
          <cell r="D667">
            <v>4.8351648351647146E-3</v>
          </cell>
          <cell r="E667" t="str">
            <v>ton</v>
          </cell>
          <cell r="F667">
            <v>11999.999999999998</v>
          </cell>
          <cell r="G667">
            <v>2160</v>
          </cell>
          <cell r="H667">
            <v>2548.8000000000002</v>
          </cell>
        </row>
        <row r="668">
          <cell r="B668" t="str">
            <v>Fabricación Estructura Metalica - Placa</v>
          </cell>
          <cell r="C668">
            <v>0</v>
          </cell>
          <cell r="D668">
            <v>0</v>
          </cell>
          <cell r="E668" t="str">
            <v>ton</v>
          </cell>
          <cell r="F668">
            <v>22000</v>
          </cell>
          <cell r="G668">
            <v>3960</v>
          </cell>
          <cell r="H668">
            <v>0</v>
          </cell>
        </row>
        <row r="669">
          <cell r="B669" t="str">
            <v>Pintura de Taller</v>
          </cell>
        </row>
        <row r="670">
          <cell r="B670" t="str">
            <v>MO-1001-12 [PEM] Pintor Estructura Metálica</v>
          </cell>
          <cell r="C670">
            <v>1</v>
          </cell>
          <cell r="D670">
            <v>0</v>
          </cell>
          <cell r="E670" t="str">
            <v>Día</v>
          </cell>
          <cell r="F670">
            <v>737.38099547511399</v>
          </cell>
          <cell r="G670">
            <v>132.72999999999999</v>
          </cell>
          <cell r="H670">
            <v>870.11</v>
          </cell>
        </row>
        <row r="671">
          <cell r="B671" t="str">
            <v>MO-1001-13 [AEM] Armadores Estructuras Metálica</v>
          </cell>
          <cell r="C671">
            <v>1</v>
          </cell>
          <cell r="D671">
            <v>0</v>
          </cell>
          <cell r="E671" t="str">
            <v>Día</v>
          </cell>
          <cell r="F671">
            <v>1124.7393665158368</v>
          </cell>
          <cell r="G671">
            <v>202.45</v>
          </cell>
          <cell r="H671">
            <v>1327.19</v>
          </cell>
        </row>
        <row r="672">
          <cell r="B672" t="str">
            <v>MO-1001-14 [AyEM] Ayudante Estructuras Metálica</v>
          </cell>
          <cell r="C672">
            <v>2</v>
          </cell>
          <cell r="D672">
            <v>0</v>
          </cell>
          <cell r="E672" t="str">
            <v>Día</v>
          </cell>
          <cell r="F672">
            <v>866.50045248868685</v>
          </cell>
          <cell r="G672">
            <v>155.97</v>
          </cell>
          <cell r="H672">
            <v>2044.94</v>
          </cell>
        </row>
        <row r="673">
          <cell r="B673" t="str">
            <v>Servicios, Herramientas y Equipos</v>
          </cell>
        </row>
        <row r="674">
          <cell r="B674" t="str">
            <v>Compresor p/ Pintura</v>
          </cell>
          <cell r="C674">
            <v>8</v>
          </cell>
          <cell r="D674">
            <v>0</v>
          </cell>
          <cell r="E674" t="str">
            <v>Hr</v>
          </cell>
          <cell r="F674">
            <v>63.56</v>
          </cell>
          <cell r="G674">
            <v>11.44</v>
          </cell>
          <cell r="H674">
            <v>600</v>
          </cell>
        </row>
        <row r="675">
          <cell r="A675">
            <v>54.833333333333329</v>
          </cell>
          <cell r="B675" t="str">
            <v>Viga Principal W16X26 de 2.00 m + Conexión Terminal de Viga - VIGA ha [ W16 @ V1-Y ] { End Tab } + Conector de cortante Ø 3/4'' x 3'' Autosoldable ( incluye Frabricación &amp; Pintura de Taller)</v>
          </cell>
          <cell r="C675">
            <v>1</v>
          </cell>
          <cell r="E675" t="str">
            <v>Ud</v>
          </cell>
          <cell r="G675">
            <v>67.347402197802197</v>
          </cell>
          <cell r="I675">
            <v>24128.400000000001</v>
          </cell>
        </row>
        <row r="677">
          <cell r="A677">
            <v>55.833333333333329</v>
          </cell>
          <cell r="B677" t="str">
            <v>Análisis de Precio Unitario de 2.00 Ud de Base para Tanque W10X49 + Placa Base Plate 1/2 '' + Esparragos y Pernos: Conector de cortante Ø 3/4'' x 3'' Autosoldable ( incluye Frabricación &amp; Pintura de Taller E Instalación):</v>
          </cell>
        </row>
        <row r="678">
          <cell r="B678" t="str">
            <v>Materiales</v>
          </cell>
        </row>
        <row r="679">
          <cell r="A679" t="str">
            <v>lbm</v>
          </cell>
          <cell r="B679" t="str">
            <v>Base para Tanque</v>
          </cell>
          <cell r="I679" t="str">
            <v>perimeter</v>
          </cell>
        </row>
        <row r="680">
          <cell r="A680">
            <v>49</v>
          </cell>
          <cell r="B680" t="str">
            <v>W10X49</v>
          </cell>
          <cell r="C680">
            <v>17.979002624671914</v>
          </cell>
          <cell r="D680">
            <v>5.1226277372263027E-2</v>
          </cell>
          <cell r="E680" t="str">
            <v>pl</v>
          </cell>
          <cell r="F680">
            <v>1323</v>
          </cell>
          <cell r="G680">
            <v>238.14</v>
          </cell>
          <cell r="H680">
            <v>29505.55</v>
          </cell>
          <cell r="I680">
            <v>4.8866666666666667</v>
          </cell>
        </row>
        <row r="681">
          <cell r="B681" t="str">
            <v>Placa Base</v>
          </cell>
        </row>
        <row r="682">
          <cell r="A682">
            <v>20.416666666666664</v>
          </cell>
          <cell r="B682" t="str">
            <v>Plate 1/2 ''</v>
          </cell>
          <cell r="C682">
            <v>21.86113350004478</v>
          </cell>
          <cell r="D682">
            <v>8.6393736150430778E-3</v>
          </cell>
          <cell r="E682" t="str">
            <v>p2</v>
          </cell>
          <cell r="F682">
            <v>551.24999999999989</v>
          </cell>
          <cell r="G682">
            <v>99.23</v>
          </cell>
          <cell r="H682">
            <v>14343.08</v>
          </cell>
          <cell r="I682">
            <v>2</v>
          </cell>
        </row>
        <row r="683">
          <cell r="B683" t="str">
            <v>Esparragos y Pernos:</v>
          </cell>
        </row>
        <row r="684">
          <cell r="A684">
            <v>0</v>
          </cell>
          <cell r="B684" t="str">
            <v>Conector de cortante Ø 3/4'' x 3'' Autosoldable</v>
          </cell>
          <cell r="C684">
            <v>12</v>
          </cell>
          <cell r="D684">
            <v>5.0000000000000121E-2</v>
          </cell>
          <cell r="E684" t="str">
            <v>Ud</v>
          </cell>
          <cell r="F684">
            <v>100</v>
          </cell>
          <cell r="G684">
            <v>18</v>
          </cell>
          <cell r="H684">
            <v>1486.8</v>
          </cell>
        </row>
        <row r="685">
          <cell r="B685" t="str">
            <v>Conexión Shear plate</v>
          </cell>
        </row>
        <row r="686">
          <cell r="A686">
            <v>31.3</v>
          </cell>
          <cell r="B686" t="str">
            <v>2L4X4X5/8</v>
          </cell>
          <cell r="C686">
            <v>0</v>
          </cell>
          <cell r="D686">
            <v>0</v>
          </cell>
          <cell r="E686" t="str">
            <v>pl</v>
          </cell>
          <cell r="F686">
            <v>845.1</v>
          </cell>
          <cell r="G686">
            <v>152.12</v>
          </cell>
          <cell r="H686">
            <v>0</v>
          </cell>
          <cell r="I686">
            <v>16</v>
          </cell>
        </row>
        <row r="687">
          <cell r="B687" t="str">
            <v>Tornillería (para Vigas Secundarias)</v>
          </cell>
        </row>
        <row r="688">
          <cell r="A688">
            <v>0</v>
          </cell>
          <cell r="B688" t="str">
            <v>Perno Ø  - A325   3/4'' x 1 3/4''</v>
          </cell>
          <cell r="C688">
            <v>0</v>
          </cell>
          <cell r="D688">
            <v>0</v>
          </cell>
          <cell r="E688" t="str">
            <v>Ud</v>
          </cell>
          <cell r="F688">
            <v>31.194915254237291</v>
          </cell>
          <cell r="G688">
            <v>5.62</v>
          </cell>
          <cell r="H688">
            <v>0</v>
          </cell>
          <cell r="I688">
            <v>0</v>
          </cell>
        </row>
        <row r="689">
          <cell r="B689" t="str">
            <v>Perno Ø  - A325   3/4'' x 2 1/4''</v>
          </cell>
          <cell r="C689">
            <v>0</v>
          </cell>
          <cell r="D689">
            <v>0</v>
          </cell>
          <cell r="E689" t="str">
            <v>Ud</v>
          </cell>
          <cell r="F689">
            <v>33.33898305084746</v>
          </cell>
          <cell r="G689">
            <v>6</v>
          </cell>
          <cell r="H689">
            <v>0</v>
          </cell>
        </row>
        <row r="690">
          <cell r="B690" t="str">
            <v>Conectores de Cortante</v>
          </cell>
        </row>
        <row r="691">
          <cell r="A691">
            <v>0</v>
          </cell>
          <cell r="B691" t="str">
            <v>Conectores de cortantes Ø 1/2'' x 3''</v>
          </cell>
          <cell r="C691">
            <v>0</v>
          </cell>
          <cell r="D691">
            <v>0</v>
          </cell>
          <cell r="E691" t="str">
            <v>UD</v>
          </cell>
          <cell r="F691">
            <v>42.37</v>
          </cell>
          <cell r="G691">
            <v>7.63</v>
          </cell>
          <cell r="H691">
            <v>0</v>
          </cell>
          <cell r="I691">
            <v>0</v>
          </cell>
        </row>
        <row r="692">
          <cell r="B692" t="str">
            <v>Pinturas</v>
          </cell>
        </row>
        <row r="693">
          <cell r="B693" t="str">
            <v>Pintura Multi-Purpose Epoxy Haze Gray</v>
          </cell>
          <cell r="C693">
            <v>0.16298867199999997</v>
          </cell>
          <cell r="D693">
            <v>4.3017271777022886E-2</v>
          </cell>
          <cell r="E693" t="str">
            <v>cub</v>
          </cell>
          <cell r="F693">
            <v>5925.0254237288136</v>
          </cell>
          <cell r="G693">
            <v>1066.5</v>
          </cell>
          <cell r="H693">
            <v>1188.56</v>
          </cell>
        </row>
        <row r="694">
          <cell r="B694" t="str">
            <v>Pintura High Gloss Urethane Gris Perla</v>
          </cell>
          <cell r="C694">
            <v>0.81494335999999989</v>
          </cell>
          <cell r="D694">
            <v>6.204897479010282E-3</v>
          </cell>
          <cell r="E694" t="str">
            <v>Gls</v>
          </cell>
          <cell r="F694">
            <v>2154.5508474576272</v>
          </cell>
          <cell r="G694">
            <v>387.82</v>
          </cell>
          <cell r="H694">
            <v>2084.7399999999998</v>
          </cell>
        </row>
        <row r="695">
          <cell r="B695" t="str">
            <v>Grout</v>
          </cell>
        </row>
        <row r="696">
          <cell r="B696" t="str">
            <v>Mortero Listo Grout 640 kg/cm²</v>
          </cell>
          <cell r="C696">
            <v>0</v>
          </cell>
          <cell r="D696">
            <v>0</v>
          </cell>
          <cell r="E696" t="str">
            <v>fdas</v>
          </cell>
          <cell r="F696">
            <v>650</v>
          </cell>
          <cell r="G696">
            <v>117</v>
          </cell>
          <cell r="H696">
            <v>0</v>
          </cell>
        </row>
        <row r="697">
          <cell r="B697" t="str">
            <v>Miscelaneos</v>
          </cell>
        </row>
        <row r="698">
          <cell r="B698" t="str">
            <v>Electrodo E70XX Universal 1/8''</v>
          </cell>
          <cell r="C698">
            <v>99.547695317612849</v>
          </cell>
          <cell r="D698">
            <v>5.2542333823277741E-4</v>
          </cell>
          <cell r="E698" t="str">
            <v>Lbs</v>
          </cell>
          <cell r="F698">
            <v>98</v>
          </cell>
          <cell r="G698">
            <v>17.64</v>
          </cell>
          <cell r="H698">
            <v>11517.74</v>
          </cell>
        </row>
        <row r="699">
          <cell r="B699" t="str">
            <v>Acetileno 390</v>
          </cell>
          <cell r="C699">
            <v>199.0953906352257</v>
          </cell>
          <cell r="D699">
            <v>2.3151539368231372E-5</v>
          </cell>
          <cell r="E699" t="str">
            <v>p3</v>
          </cell>
          <cell r="F699">
            <v>9.6525423728813564</v>
          </cell>
          <cell r="G699">
            <v>1.74</v>
          </cell>
          <cell r="H699">
            <v>2268.2600000000002</v>
          </cell>
        </row>
        <row r="700">
          <cell r="B700" t="str">
            <v>Oxigeno Industrial 220</v>
          </cell>
          <cell r="C700">
            <v>65.701478909624484</v>
          </cell>
          <cell r="D700">
            <v>1.49952622087904E-3</v>
          </cell>
          <cell r="E700" t="str">
            <v>p3</v>
          </cell>
          <cell r="F700">
            <v>2.6864406779661016</v>
          </cell>
          <cell r="G700">
            <v>0.48</v>
          </cell>
          <cell r="H700">
            <v>208.35</v>
          </cell>
        </row>
        <row r="701">
          <cell r="B701" t="str">
            <v>Disco p/ esmerilar</v>
          </cell>
          <cell r="C701">
            <v>15</v>
          </cell>
          <cell r="D701">
            <v>0</v>
          </cell>
          <cell r="E701" t="str">
            <v>Ud</v>
          </cell>
          <cell r="F701">
            <v>150</v>
          </cell>
          <cell r="G701">
            <v>27</v>
          </cell>
          <cell r="H701">
            <v>2655</v>
          </cell>
        </row>
        <row r="702">
          <cell r="B702" t="str">
            <v>Mano de Obra</v>
          </cell>
        </row>
        <row r="703">
          <cell r="B703" t="str">
            <v>Frabricación</v>
          </cell>
        </row>
        <row r="704">
          <cell r="B704" t="str">
            <v>SandBlasting Superficie Metálicas</v>
          </cell>
          <cell r="C704">
            <v>12.224150399999999</v>
          </cell>
          <cell r="D704">
            <v>4.7852814376377696E-4</v>
          </cell>
          <cell r="E704" t="str">
            <v>m2</v>
          </cell>
          <cell r="F704">
            <v>169.5</v>
          </cell>
          <cell r="G704">
            <v>30.51</v>
          </cell>
          <cell r="H704">
            <v>2446.12</v>
          </cell>
        </row>
        <row r="705">
          <cell r="B705" t="str">
            <v>Fabricación Estructura Metalica - Columna</v>
          </cell>
          <cell r="C705">
            <v>0.44048556430446184</v>
          </cell>
          <cell r="D705">
            <v>2.1599880828243968E-2</v>
          </cell>
          <cell r="E705" t="str">
            <v>ton</v>
          </cell>
          <cell r="F705">
            <v>11999.999999999998</v>
          </cell>
          <cell r="G705">
            <v>2160</v>
          </cell>
          <cell r="H705">
            <v>6372</v>
          </cell>
        </row>
        <row r="706">
          <cell r="B706" t="str">
            <v>Fabricación Estructura Metalica - Placa</v>
          </cell>
          <cell r="C706">
            <v>0.22316573781295712</v>
          </cell>
          <cell r="D706">
            <v>3.0624155186272001E-2</v>
          </cell>
          <cell r="E706" t="str">
            <v>ton</v>
          </cell>
          <cell r="F706">
            <v>22000</v>
          </cell>
          <cell r="G706">
            <v>3960</v>
          </cell>
          <cell r="H706">
            <v>5970.8</v>
          </cell>
        </row>
        <row r="707">
          <cell r="B707" t="str">
            <v>Pintura de Taller E Instalación</v>
          </cell>
        </row>
        <row r="708">
          <cell r="B708" t="str">
            <v>MO-1001-11 [SEM] Soldadores - Estructura Metálica</v>
          </cell>
          <cell r="C708">
            <v>3.1243203293813995</v>
          </cell>
          <cell r="D708">
            <v>2.4222762918034373E-2</v>
          </cell>
          <cell r="E708" t="str">
            <v>Día</v>
          </cell>
          <cell r="F708">
            <v>1283.4162895927611</v>
          </cell>
          <cell r="G708">
            <v>231.01</v>
          </cell>
          <cell r="H708">
            <v>4846.16</v>
          </cell>
        </row>
        <row r="709">
          <cell r="B709" t="str">
            <v>MO-1001-12 [PEM] Pintor Estructura Metálica</v>
          </cell>
          <cell r="C709">
            <v>1.785325902503657</v>
          </cell>
          <cell r="D709">
            <v>8.2192822474399831E-3</v>
          </cell>
          <cell r="E709" t="str">
            <v>Día</v>
          </cell>
          <cell r="F709">
            <v>737.38099547511399</v>
          </cell>
          <cell r="G709">
            <v>132.72999999999999</v>
          </cell>
          <cell r="H709">
            <v>1566.2</v>
          </cell>
        </row>
        <row r="710">
          <cell r="B710" t="str">
            <v>MO-1001-14 [AyEM] Ayudante Estructuras Metálica</v>
          </cell>
          <cell r="C710">
            <v>3.5706518050073139</v>
          </cell>
          <cell r="D710">
            <v>8.2192822474399831E-3</v>
          </cell>
          <cell r="E710" t="str">
            <v>Día</v>
          </cell>
          <cell r="F710">
            <v>866.50045248868685</v>
          </cell>
          <cell r="G710">
            <v>155.97</v>
          </cell>
          <cell r="H710">
            <v>3680.89</v>
          </cell>
        </row>
        <row r="711">
          <cell r="B711" t="str">
            <v>Servicios, Herramientas y Equipos</v>
          </cell>
        </row>
        <row r="712">
          <cell r="B712" t="str">
            <v>Compresor p/ Pintura</v>
          </cell>
          <cell r="C712">
            <v>14.282607220029256</v>
          </cell>
          <cell r="D712">
            <v>1.2177594540550088E-3</v>
          </cell>
          <cell r="E712" t="str">
            <v>Hr</v>
          </cell>
          <cell r="F712">
            <v>63.56</v>
          </cell>
          <cell r="G712">
            <v>11.44</v>
          </cell>
          <cell r="H712">
            <v>1072.5</v>
          </cell>
        </row>
        <row r="713">
          <cell r="A713">
            <v>55.833333333333329</v>
          </cell>
          <cell r="B713" t="str">
            <v>Base para Tanque W10X49 + Placa Base Plate 1/2 '' + Esparragos y Pernos: Conector de cortante Ø 3/4'' x 3'' Autosoldable ( incluye Frabricación &amp; Pintura de Taller E Instalación)</v>
          </cell>
          <cell r="C713">
            <v>2</v>
          </cell>
          <cell r="E713" t="str">
            <v>Ud</v>
          </cell>
          <cell r="I713">
            <v>45606.38</v>
          </cell>
        </row>
        <row r="715">
          <cell r="A715">
            <v>56.833333333333329</v>
          </cell>
          <cell r="B715" t="str">
            <v>Análisis de Precio Unitario de 1.00 Ud de Conexión Shear plate Viga + columna [ W6 @ Pipe ]:</v>
          </cell>
        </row>
        <row r="716">
          <cell r="B716" t="str">
            <v>Materiales</v>
          </cell>
        </row>
        <row r="717">
          <cell r="A717" t="str">
            <v>lbm</v>
          </cell>
          <cell r="B717" t="str">
            <v>Placa Base</v>
          </cell>
          <cell r="I717" t="str">
            <v>Perimeter</v>
          </cell>
        </row>
        <row r="718">
          <cell r="A718">
            <v>10.208333333333332</v>
          </cell>
          <cell r="B718" t="str">
            <v>Plate 1/4 ''</v>
          </cell>
          <cell r="C718">
            <v>6.25E-2</v>
          </cell>
          <cell r="D718">
            <v>0.05</v>
          </cell>
          <cell r="E718" t="str">
            <v>p2</v>
          </cell>
          <cell r="F718">
            <v>275.62499999999994</v>
          </cell>
          <cell r="G718">
            <v>49.61</v>
          </cell>
          <cell r="H718">
            <v>21.34</v>
          </cell>
          <cell r="I718">
            <v>2</v>
          </cell>
        </row>
        <row r="719">
          <cell r="A719">
            <v>0</v>
          </cell>
          <cell r="B719" t="str">
            <v>Perno ø 1 3/8'' x 20'' F1554 A36</v>
          </cell>
          <cell r="C719">
            <v>0</v>
          </cell>
          <cell r="D719">
            <v>0</v>
          </cell>
          <cell r="E719" t="str">
            <v>Ud</v>
          </cell>
          <cell r="F719">
            <v>1560</v>
          </cell>
          <cell r="G719">
            <v>280.8</v>
          </cell>
          <cell r="H719">
            <v>0</v>
          </cell>
        </row>
        <row r="720">
          <cell r="B720" t="str">
            <v>Esparragos y Pernos:</v>
          </cell>
        </row>
        <row r="721">
          <cell r="A721">
            <v>0</v>
          </cell>
          <cell r="B721" t="str">
            <v>Perno Ø  - A325   3/8'' x 2 3/4''</v>
          </cell>
          <cell r="C721">
            <v>2</v>
          </cell>
          <cell r="D721">
            <v>0</v>
          </cell>
          <cell r="E721" t="str">
            <v>Ud</v>
          </cell>
          <cell r="F721">
            <v>31.194915254237291</v>
          </cell>
          <cell r="G721">
            <v>5.62</v>
          </cell>
          <cell r="H721">
            <v>73.63</v>
          </cell>
        </row>
        <row r="722">
          <cell r="B722" t="str">
            <v>Conexión Clipconn</v>
          </cell>
        </row>
        <row r="723">
          <cell r="A723">
            <v>19.399999999999999</v>
          </cell>
          <cell r="B723" t="str">
            <v>2L4X4X3/8</v>
          </cell>
          <cell r="C723">
            <v>0</v>
          </cell>
          <cell r="D723">
            <v>0</v>
          </cell>
          <cell r="E723" t="str">
            <v>pl</v>
          </cell>
          <cell r="F723">
            <v>523.79999999999995</v>
          </cell>
          <cell r="G723">
            <v>94.28</v>
          </cell>
          <cell r="H723">
            <v>0</v>
          </cell>
          <cell r="I723">
            <v>1.3333333333333333</v>
          </cell>
        </row>
        <row r="724">
          <cell r="A724">
            <v>7.2</v>
          </cell>
          <cell r="B724" t="str">
            <v>L3X3X3/8</v>
          </cell>
          <cell r="C724">
            <v>0</v>
          </cell>
          <cell r="D724">
            <v>0</v>
          </cell>
          <cell r="E724" t="str">
            <v>pl</v>
          </cell>
          <cell r="F724">
            <v>194.4</v>
          </cell>
          <cell r="G724">
            <v>34.99</v>
          </cell>
          <cell r="H724">
            <v>0</v>
          </cell>
          <cell r="I724">
            <v>1</v>
          </cell>
        </row>
        <row r="725">
          <cell r="B725" t="str">
            <v>Pinturas</v>
          </cell>
        </row>
        <row r="726">
          <cell r="B726" t="str">
            <v>Pintura Multi-Purpose Epoxy Haze Gray</v>
          </cell>
          <cell r="C726">
            <v>7.7419200000000004E-4</v>
          </cell>
          <cell r="D726">
            <v>0.29166925000516664</v>
          </cell>
          <cell r="E726" t="str">
            <v>cub</v>
          </cell>
          <cell r="F726">
            <v>5925.0254237288136</v>
          </cell>
          <cell r="G726">
            <v>1066.5</v>
          </cell>
          <cell r="H726">
            <v>6.99</v>
          </cell>
        </row>
        <row r="727">
          <cell r="B727" t="str">
            <v>Pintura High Gloss Urethane Gris Perla</v>
          </cell>
          <cell r="C727">
            <v>3.8709600000000002E-4</v>
          </cell>
          <cell r="D727">
            <v>3.3335400004133334E-2</v>
          </cell>
          <cell r="E727" t="str">
            <v>Gls</v>
          </cell>
          <cell r="F727">
            <v>2154.5508474576272</v>
          </cell>
          <cell r="G727">
            <v>387.82</v>
          </cell>
          <cell r="H727">
            <v>1.02</v>
          </cell>
        </row>
        <row r="728">
          <cell r="B728" t="str">
            <v>Miscelaneos</v>
          </cell>
        </row>
        <row r="729">
          <cell r="B729" t="str">
            <v>Electrodo E70XX Universal 1/8''</v>
          </cell>
          <cell r="C729">
            <v>0</v>
          </cell>
          <cell r="D729">
            <v>0</v>
          </cell>
          <cell r="E729" t="str">
            <v>Lbs</v>
          </cell>
          <cell r="F729">
            <v>98</v>
          </cell>
          <cell r="G729">
            <v>17.64</v>
          </cell>
          <cell r="H729">
            <v>0</v>
          </cell>
        </row>
        <row r="730">
          <cell r="B730" t="str">
            <v>Acetileno 390</v>
          </cell>
          <cell r="C730">
            <v>0</v>
          </cell>
          <cell r="D730">
            <v>0</v>
          </cell>
          <cell r="E730" t="str">
            <v>p3</v>
          </cell>
          <cell r="F730">
            <v>9.6525423728813564</v>
          </cell>
          <cell r="G730">
            <v>1.74</v>
          </cell>
          <cell r="H730">
            <v>0</v>
          </cell>
        </row>
        <row r="731">
          <cell r="B731" t="str">
            <v>Oxigeno Industrial 220</v>
          </cell>
          <cell r="C731">
            <v>0</v>
          </cell>
          <cell r="D731">
            <v>0</v>
          </cell>
          <cell r="E731" t="str">
            <v>p3</v>
          </cell>
          <cell r="F731">
            <v>2.6864406779661016</v>
          </cell>
          <cell r="G731">
            <v>0.48</v>
          </cell>
          <cell r="H731">
            <v>0</v>
          </cell>
        </row>
        <row r="732">
          <cell r="B732" t="str">
            <v>Disco p/ esmerilar</v>
          </cell>
          <cell r="C732">
            <v>0.05</v>
          </cell>
          <cell r="D732">
            <v>0</v>
          </cell>
          <cell r="E732" t="str">
            <v>Ud</v>
          </cell>
          <cell r="F732">
            <v>150</v>
          </cell>
          <cell r="G732">
            <v>27</v>
          </cell>
          <cell r="H732">
            <v>8.85</v>
          </cell>
        </row>
        <row r="733">
          <cell r="B733" t="str">
            <v>Mano de Obra</v>
          </cell>
        </row>
        <row r="734">
          <cell r="B734" t="str">
            <v>Fabricación</v>
          </cell>
        </row>
        <row r="735">
          <cell r="B735" t="str">
            <v>SandBlasting Superficie Metálicas</v>
          </cell>
          <cell r="C735">
            <v>1.1612880000000001E-2</v>
          </cell>
          <cell r="D735">
            <v>0.72222566667355548</v>
          </cell>
          <cell r="E735" t="str">
            <v>m2</v>
          </cell>
          <cell r="F735">
            <v>169.5</v>
          </cell>
          <cell r="G735">
            <v>30.51</v>
          </cell>
          <cell r="H735">
            <v>4</v>
          </cell>
        </row>
        <row r="736">
          <cell r="B736" t="str">
            <v>Fabricación Estructura Metalica - Placa</v>
          </cell>
          <cell r="C736">
            <v>3.1901041666666666E-4</v>
          </cell>
          <cell r="D736">
            <v>2.1346938775510207</v>
          </cell>
          <cell r="E736" t="str">
            <v>ton</v>
          </cell>
          <cell r="F736">
            <v>22000</v>
          </cell>
          <cell r="G736">
            <v>3960</v>
          </cell>
          <cell r="H736">
            <v>25.96</v>
          </cell>
        </row>
        <row r="737">
          <cell r="B737" t="str">
            <v>Pintura de Taller</v>
          </cell>
        </row>
        <row r="738">
          <cell r="B738" t="str">
            <v>MO-1001-12 [PEM] Pintor Estructura Metálica</v>
          </cell>
          <cell r="C738">
            <v>6.25E-2</v>
          </cell>
          <cell r="D738">
            <v>0.12000000000000011</v>
          </cell>
          <cell r="E738" t="str">
            <v>Día</v>
          </cell>
          <cell r="F738">
            <v>737.38099547511399</v>
          </cell>
          <cell r="G738">
            <v>132.72999999999999</v>
          </cell>
          <cell r="H738">
            <v>60.91</v>
          </cell>
        </row>
        <row r="739">
          <cell r="B739" t="str">
            <v>MO-1001-13 [AEM] Armadores Estructuras Metálica</v>
          </cell>
          <cell r="C739">
            <v>6.25E-2</v>
          </cell>
          <cell r="D739">
            <v>0.12000000000000011</v>
          </cell>
          <cell r="E739" t="str">
            <v>Día</v>
          </cell>
          <cell r="F739">
            <v>1124.7393665158368</v>
          </cell>
          <cell r="G739">
            <v>202.45</v>
          </cell>
          <cell r="H739">
            <v>92.9</v>
          </cell>
        </row>
        <row r="740">
          <cell r="B740" t="str">
            <v>MO-1001-14 [AyEM] Ayudante Estructuras Metálica</v>
          </cell>
          <cell r="C740">
            <v>6.25E-2</v>
          </cell>
          <cell r="D740">
            <v>0.12000000000000011</v>
          </cell>
          <cell r="E740" t="str">
            <v>Día</v>
          </cell>
          <cell r="F740">
            <v>866.50045248868685</v>
          </cell>
          <cell r="G740">
            <v>155.97</v>
          </cell>
          <cell r="H740">
            <v>71.569999999999993</v>
          </cell>
        </row>
        <row r="741">
          <cell r="B741" t="str">
            <v>Servicios, Herramientas y Equipos</v>
          </cell>
        </row>
        <row r="742">
          <cell r="B742" t="str">
            <v>Compresor p/ Pintura</v>
          </cell>
          <cell r="C742">
            <v>0.5</v>
          </cell>
          <cell r="D742">
            <v>0</v>
          </cell>
          <cell r="E742" t="str">
            <v>Hr</v>
          </cell>
          <cell r="F742">
            <v>63.56</v>
          </cell>
          <cell r="G742">
            <v>11.44</v>
          </cell>
          <cell r="H742">
            <v>37.5</v>
          </cell>
        </row>
        <row r="743">
          <cell r="A743">
            <v>56.833333333333329</v>
          </cell>
          <cell r="B743" t="str">
            <v>Conexión Shear plate Viga + columna [ W6 @ Pipe ]</v>
          </cell>
          <cell r="C743">
            <v>1</v>
          </cell>
          <cell r="E743" t="str">
            <v>Ud</v>
          </cell>
          <cell r="G743">
            <v>634.25828571428576</v>
          </cell>
          <cell r="I743">
            <v>404.67</v>
          </cell>
        </row>
        <row r="745">
          <cell r="A745">
            <v>57.833333333333329</v>
          </cell>
          <cell r="B745" t="str">
            <v>Análisis de Precio Unitario de 4.00 Ud de Columna Pipe4STD de 2.98 m + Placa Base Plate 1/2 '' + Esparragos y Pernos: Perno ø 3/4'' x 12'' F1554 A36 (4)ud ( incluye Frabricación &amp; Pintura de Taller):</v>
          </cell>
          <cell r="H745" t="str">
            <v>Caballeria - Cafeteria</v>
          </cell>
        </row>
        <row r="746">
          <cell r="B746" t="str">
            <v>Materiales</v>
          </cell>
        </row>
        <row r="747">
          <cell r="A747" t="str">
            <v>lbm</v>
          </cell>
          <cell r="B747" t="str">
            <v>Columna</v>
          </cell>
          <cell r="C747">
            <v>2.98</v>
          </cell>
          <cell r="D747" t="str">
            <v>m</v>
          </cell>
          <cell r="I747" t="str">
            <v>perimeter</v>
          </cell>
        </row>
        <row r="748">
          <cell r="A748">
            <v>10.8</v>
          </cell>
          <cell r="B748" t="str">
            <v>Pipe4STD</v>
          </cell>
          <cell r="C748">
            <v>39.107611548556427</v>
          </cell>
          <cell r="D748">
            <v>2.2818791946308807E-2</v>
          </cell>
          <cell r="E748" t="str">
            <v>pl</v>
          </cell>
          <cell r="F748">
            <v>291.60000000000002</v>
          </cell>
          <cell r="G748">
            <v>52.49</v>
          </cell>
          <cell r="H748">
            <v>13763.6</v>
          </cell>
          <cell r="I748">
            <v>1.1780972450961724</v>
          </cell>
        </row>
        <row r="749">
          <cell r="B749" t="str">
            <v>Placa Base</v>
          </cell>
        </row>
        <row r="750">
          <cell r="A750">
            <v>20.416666666666664</v>
          </cell>
          <cell r="B750" t="str">
            <v>Plate 1/2 ''</v>
          </cell>
          <cell r="C750">
            <v>3.3611111111111112</v>
          </cell>
          <cell r="D750">
            <v>0.19008264462809915</v>
          </cell>
          <cell r="E750" t="str">
            <v>p2</v>
          </cell>
          <cell r="F750">
            <v>551.24999999999989</v>
          </cell>
          <cell r="G750">
            <v>99.23</v>
          </cell>
          <cell r="H750">
            <v>2601.92</v>
          </cell>
          <cell r="I750">
            <v>2</v>
          </cell>
        </row>
        <row r="751">
          <cell r="B751" t="str">
            <v>Esparragos y Pernos:</v>
          </cell>
          <cell r="C751">
            <v>4</v>
          </cell>
        </row>
        <row r="752">
          <cell r="A752">
            <v>0</v>
          </cell>
          <cell r="B752" t="str">
            <v>Perno ø 3/4'' x 12'' F1554 A36</v>
          </cell>
          <cell r="C752">
            <v>16</v>
          </cell>
          <cell r="D752">
            <v>5.0000000000000044E-2</v>
          </cell>
          <cell r="E752" t="str">
            <v>Ud</v>
          </cell>
          <cell r="F752">
            <v>135</v>
          </cell>
          <cell r="G752">
            <v>24.3</v>
          </cell>
          <cell r="H752">
            <v>2676.24</v>
          </cell>
        </row>
        <row r="753">
          <cell r="B753" t="str">
            <v>Conexión Shear plate</v>
          </cell>
        </row>
        <row r="754">
          <cell r="A754">
            <v>31.3</v>
          </cell>
          <cell r="B754" t="str">
            <v>2L4X4X5/8</v>
          </cell>
          <cell r="C754">
            <v>0</v>
          </cell>
          <cell r="D754">
            <v>0</v>
          </cell>
          <cell r="E754" t="str">
            <v>pl</v>
          </cell>
          <cell r="F754">
            <v>845.1</v>
          </cell>
          <cell r="G754">
            <v>152.12</v>
          </cell>
          <cell r="H754">
            <v>0</v>
          </cell>
          <cell r="I754">
            <v>1.3333333333333333</v>
          </cell>
        </row>
        <row r="755">
          <cell r="B755" t="str">
            <v>Tornillería (para Vigas Girder)</v>
          </cell>
        </row>
        <row r="756">
          <cell r="A756">
            <v>0</v>
          </cell>
          <cell r="B756" t="str">
            <v>Perno Ø  - A325   3/4'' x 1 3/4''</v>
          </cell>
          <cell r="C756">
            <v>0</v>
          </cell>
          <cell r="D756">
            <v>0</v>
          </cell>
          <cell r="E756" t="str">
            <v>Ud</v>
          </cell>
          <cell r="F756">
            <v>31.194915254237291</v>
          </cell>
          <cell r="G756">
            <v>5.62</v>
          </cell>
          <cell r="H756">
            <v>0</v>
          </cell>
          <cell r="I756">
            <v>0</v>
          </cell>
        </row>
        <row r="757">
          <cell r="B757" t="str">
            <v>Perno Ø  - A325   3/4'' x 2 1/4''</v>
          </cell>
          <cell r="C757">
            <v>0</v>
          </cell>
          <cell r="D757">
            <v>0</v>
          </cell>
          <cell r="E757" t="str">
            <v>Ud</v>
          </cell>
          <cell r="F757">
            <v>33.33898305084746</v>
          </cell>
          <cell r="G757">
            <v>6</v>
          </cell>
          <cell r="H757">
            <v>0</v>
          </cell>
        </row>
        <row r="758">
          <cell r="B758" t="str">
            <v>Conectores de Cortante</v>
          </cell>
        </row>
        <row r="759">
          <cell r="A759">
            <v>0</v>
          </cell>
          <cell r="B759" t="str">
            <v>Conectores de cortantes Ø 1/2'' x 3''</v>
          </cell>
          <cell r="C759">
            <v>0</v>
          </cell>
          <cell r="D759">
            <v>0</v>
          </cell>
          <cell r="E759" t="str">
            <v>UD</v>
          </cell>
          <cell r="F759">
            <v>42.37</v>
          </cell>
          <cell r="G759">
            <v>7.63</v>
          </cell>
          <cell r="H759">
            <v>0</v>
          </cell>
          <cell r="I759">
            <v>0</v>
          </cell>
        </row>
        <row r="760">
          <cell r="B760" t="str">
            <v>Pinturas</v>
          </cell>
        </row>
        <row r="761">
          <cell r="B761" t="str">
            <v>Pintura Multi-Purpose Epoxy Haze Gray</v>
          </cell>
          <cell r="C761">
            <v>6.539728853919112E-2</v>
          </cell>
          <cell r="D761">
            <v>7.038076904443194E-2</v>
          </cell>
          <cell r="E761" t="str">
            <v>cub</v>
          </cell>
          <cell r="F761">
            <v>5925.0254237288136</v>
          </cell>
          <cell r="G761">
            <v>1066.5</v>
          </cell>
          <cell r="H761">
            <v>489.41</v>
          </cell>
        </row>
        <row r="762">
          <cell r="B762" t="str">
            <v>Pintura High Gloss Urethane Gris Perla</v>
          </cell>
          <cell r="C762">
            <v>6.539728853919112E-2</v>
          </cell>
          <cell r="D762">
            <v>7.038076904443194E-2</v>
          </cell>
          <cell r="E762" t="str">
            <v>Gls</v>
          </cell>
          <cell r="F762">
            <v>2154.5508474576272</v>
          </cell>
          <cell r="G762">
            <v>387.82</v>
          </cell>
          <cell r="H762">
            <v>177.97</v>
          </cell>
        </row>
        <row r="763">
          <cell r="B763" t="str">
            <v>Grout</v>
          </cell>
        </row>
        <row r="764">
          <cell r="B764" t="str">
            <v>Mortero Listo Grout 640 kg/cm²</v>
          </cell>
          <cell r="C764">
            <v>1.2202059963076921</v>
          </cell>
          <cell r="D764">
            <v>6.5393879339851038E-2</v>
          </cell>
          <cell r="E764" t="str">
            <v>fdas</v>
          </cell>
          <cell r="F764">
            <v>650</v>
          </cell>
          <cell r="G764">
            <v>117</v>
          </cell>
          <cell r="H764">
            <v>997.1</v>
          </cell>
        </row>
        <row r="765">
          <cell r="B765" t="str">
            <v>Miscelaneos</v>
          </cell>
        </row>
        <row r="766">
          <cell r="B766" t="str">
            <v>Electrodo E70XX Universal 1/8''</v>
          </cell>
          <cell r="C766">
            <v>14.729546697287837</v>
          </cell>
          <cell r="D766">
            <v>4.783127692934098E-3</v>
          </cell>
          <cell r="E766" t="str">
            <v>Lbs</v>
          </cell>
          <cell r="F766">
            <v>98</v>
          </cell>
          <cell r="G766">
            <v>17.64</v>
          </cell>
          <cell r="H766">
            <v>1711.47</v>
          </cell>
        </row>
        <row r="767">
          <cell r="B767" t="str">
            <v>Acetileno 390</v>
          </cell>
          <cell r="C767">
            <v>29.459093394575675</v>
          </cell>
          <cell r="D767">
            <v>1.38859009937684E-3</v>
          </cell>
          <cell r="E767" t="str">
            <v>p3</v>
          </cell>
          <cell r="F767">
            <v>9.6525423728813564</v>
          </cell>
          <cell r="G767">
            <v>1.74</v>
          </cell>
          <cell r="H767">
            <v>336.08</v>
          </cell>
        </row>
        <row r="768">
          <cell r="B768" t="str">
            <v>Oxigeno Industrial 220</v>
          </cell>
          <cell r="C768">
            <v>9.7215008202099735</v>
          </cell>
          <cell r="D768">
            <v>8.0748005109288964E-3</v>
          </cell>
          <cell r="E768" t="str">
            <v>p3</v>
          </cell>
          <cell r="F768">
            <v>2.6864406779661016</v>
          </cell>
          <cell r="G768">
            <v>0.48</v>
          </cell>
          <cell r="H768">
            <v>31.03</v>
          </cell>
        </row>
        <row r="769">
          <cell r="B769" t="str">
            <v>Disco p/ esmerilar</v>
          </cell>
          <cell r="C769">
            <v>3</v>
          </cell>
          <cell r="D769">
            <v>0</v>
          </cell>
          <cell r="E769" t="str">
            <v>Ud</v>
          </cell>
          <cell r="F769">
            <v>150</v>
          </cell>
          <cell r="G769">
            <v>27</v>
          </cell>
          <cell r="H769">
            <v>531</v>
          </cell>
        </row>
        <row r="770">
          <cell r="B770" t="str">
            <v>Mano de Obra</v>
          </cell>
        </row>
        <row r="771">
          <cell r="B771" t="str">
            <v>Frabricación</v>
          </cell>
        </row>
        <row r="772">
          <cell r="B772" t="str">
            <v>SandBlasting Superficie Metálicas</v>
          </cell>
          <cell r="C772">
            <v>4.9047966404393346</v>
          </cell>
          <cell r="D772">
            <v>1.0608716206018799E-3</v>
          </cell>
          <cell r="E772" t="str">
            <v>m2</v>
          </cell>
          <cell r="F772">
            <v>169.5</v>
          </cell>
          <cell r="G772">
            <v>30.51</v>
          </cell>
          <cell r="H772">
            <v>982.05</v>
          </cell>
        </row>
        <row r="773">
          <cell r="B773" t="str">
            <v>Fabricación Estructura Metalica - Columna</v>
          </cell>
          <cell r="C773">
            <v>0.21118110236220472</v>
          </cell>
          <cell r="D773">
            <v>4.1759880686055212E-2</v>
          </cell>
          <cell r="E773" t="str">
            <v>ton</v>
          </cell>
          <cell r="F773">
            <v>11999.999999999998</v>
          </cell>
          <cell r="G773">
            <v>2160</v>
          </cell>
          <cell r="H773">
            <v>3115.2</v>
          </cell>
        </row>
        <row r="774">
          <cell r="B774" t="str">
            <v>Fabricación Estructura Metalica - Placa</v>
          </cell>
          <cell r="C774">
            <v>3.4311342592592588E-2</v>
          </cell>
          <cell r="D774">
            <v>0.16579524371732182</v>
          </cell>
          <cell r="E774" t="str">
            <v>ton</v>
          </cell>
          <cell r="F774">
            <v>22000</v>
          </cell>
          <cell r="G774">
            <v>3960</v>
          </cell>
          <cell r="H774">
            <v>1038.4000000000001</v>
          </cell>
        </row>
        <row r="775">
          <cell r="B775" t="str">
            <v>Pintura de Taller</v>
          </cell>
        </row>
        <row r="776">
          <cell r="B776" t="str">
            <v>MO-1001-12 [PEM] Pintor Estructura Metálica</v>
          </cell>
          <cell r="C776">
            <v>4</v>
          </cell>
          <cell r="D776">
            <v>0</v>
          </cell>
          <cell r="E776" t="str">
            <v>Día</v>
          </cell>
          <cell r="F776">
            <v>737.38099547511399</v>
          </cell>
          <cell r="G776">
            <v>132.72999999999999</v>
          </cell>
          <cell r="H776">
            <v>3480.44</v>
          </cell>
        </row>
        <row r="777">
          <cell r="B777" t="str">
            <v>MO-1001-14 [AyEM] Ayudante Estructuras Metálica</v>
          </cell>
          <cell r="C777">
            <v>4</v>
          </cell>
          <cell r="D777">
            <v>0</v>
          </cell>
          <cell r="E777" t="str">
            <v>Día</v>
          </cell>
          <cell r="F777">
            <v>866.50045248868685</v>
          </cell>
          <cell r="G777">
            <v>155.97</v>
          </cell>
          <cell r="H777">
            <v>4089.88</v>
          </cell>
        </row>
        <row r="778">
          <cell r="B778" t="str">
            <v>Servicios, Herramientas y Equipos</v>
          </cell>
        </row>
        <row r="779">
          <cell r="B779" t="str">
            <v>Compresor p/ Pintura</v>
          </cell>
          <cell r="C779">
            <v>32</v>
          </cell>
          <cell r="D779">
            <v>0</v>
          </cell>
          <cell r="E779" t="str">
            <v>Hr</v>
          </cell>
          <cell r="F779">
            <v>63.56</v>
          </cell>
          <cell r="G779">
            <v>11.44</v>
          </cell>
          <cell r="H779">
            <v>2400</v>
          </cell>
        </row>
        <row r="780">
          <cell r="A780">
            <v>57.833333333333329</v>
          </cell>
          <cell r="B780" t="str">
            <v>Columna Pipe4STD de 2.98 m + Placa Base Plate 1/2 '' + Esparragos y Pernos: Perno ø 3/4'' x 12'' F1554 A36 (4)ud ( incluye Frabricación &amp; Pintura de Taller)</v>
          </cell>
          <cell r="C780">
            <v>4</v>
          </cell>
          <cell r="E780" t="str">
            <v>Ud</v>
          </cell>
          <cell r="G780">
            <v>78.254526340056273</v>
          </cell>
          <cell r="I780">
            <v>9605.4500000000007</v>
          </cell>
        </row>
        <row r="782">
          <cell r="A782">
            <v>58.833333333333329</v>
          </cell>
          <cell r="B782" t="str">
            <v>Análisis de Precio Unitario de 2.00 Ud de Columna Pipe4STD de 4.00 m + Placa Base Plate 1/2 '' + Esparragos y Pernos: Perno ø 3/4'' x 12'' F1554 A36 (4)ud ( incluye Frabricación &amp; Pintura de Taller):</v>
          </cell>
          <cell r="H782" t="str">
            <v>Caballeria - Cafeteria</v>
          </cell>
        </row>
        <row r="783">
          <cell r="B783" t="str">
            <v>Materiales</v>
          </cell>
        </row>
        <row r="784">
          <cell r="A784" t="str">
            <v>lbm</v>
          </cell>
          <cell r="B784" t="str">
            <v>Columna</v>
          </cell>
          <cell r="C784">
            <v>4</v>
          </cell>
          <cell r="D784" t="str">
            <v>m</v>
          </cell>
          <cell r="I784" t="str">
            <v>perimeter</v>
          </cell>
        </row>
        <row r="785">
          <cell r="A785">
            <v>10.8</v>
          </cell>
          <cell r="B785" t="str">
            <v>Pipe4STD</v>
          </cell>
          <cell r="C785">
            <v>26.246719160104988</v>
          </cell>
          <cell r="D785">
            <v>0.14299999999999996</v>
          </cell>
          <cell r="E785" t="str">
            <v>pl</v>
          </cell>
          <cell r="F785">
            <v>291.60000000000002</v>
          </cell>
          <cell r="G785">
            <v>52.49</v>
          </cell>
          <cell r="H785">
            <v>10322.700000000001</v>
          </cell>
          <cell r="I785">
            <v>1.1780972450961724</v>
          </cell>
        </row>
        <row r="786">
          <cell r="B786" t="str">
            <v>Placa Base</v>
          </cell>
        </row>
        <row r="787">
          <cell r="A787">
            <v>20.416666666666664</v>
          </cell>
          <cell r="B787" t="str">
            <v>Plate 1/2 ''</v>
          </cell>
          <cell r="C787">
            <v>1.6805555555555556</v>
          </cell>
          <cell r="D787">
            <v>0.19008264462809915</v>
          </cell>
          <cell r="E787" t="str">
            <v>p2</v>
          </cell>
          <cell r="F787">
            <v>551.24999999999989</v>
          </cell>
          <cell r="G787">
            <v>99.23</v>
          </cell>
          <cell r="H787">
            <v>1300.96</v>
          </cell>
          <cell r="I787">
            <v>2</v>
          </cell>
        </row>
        <row r="788">
          <cell r="B788" t="str">
            <v>Esparragos y Pernos:</v>
          </cell>
          <cell r="C788">
            <v>4</v>
          </cell>
        </row>
        <row r="789">
          <cell r="A789">
            <v>0</v>
          </cell>
          <cell r="B789" t="str">
            <v>Perno ø 3/4'' x 12'' F1554 A36</v>
          </cell>
          <cell r="C789">
            <v>8</v>
          </cell>
          <cell r="D789">
            <v>5.0000000000000044E-2</v>
          </cell>
          <cell r="E789" t="str">
            <v>Ud</v>
          </cell>
          <cell r="F789">
            <v>135</v>
          </cell>
          <cell r="G789">
            <v>24.3</v>
          </cell>
          <cell r="H789">
            <v>1338.12</v>
          </cell>
        </row>
        <row r="790">
          <cell r="B790" t="str">
            <v>Conexión Shear plate</v>
          </cell>
        </row>
        <row r="791">
          <cell r="A791">
            <v>31.3</v>
          </cell>
          <cell r="B791" t="str">
            <v>2L4X4X5/8</v>
          </cell>
          <cell r="C791">
            <v>0</v>
          </cell>
          <cell r="D791">
            <v>0</v>
          </cell>
          <cell r="E791" t="str">
            <v>pl</v>
          </cell>
          <cell r="F791">
            <v>845.1</v>
          </cell>
          <cell r="G791">
            <v>152.12</v>
          </cell>
          <cell r="H791">
            <v>0</v>
          </cell>
          <cell r="I791">
            <v>1.3333333333333333</v>
          </cell>
        </row>
        <row r="792">
          <cell r="B792" t="str">
            <v>Tornillería (para Vigas Girder)</v>
          </cell>
        </row>
        <row r="793">
          <cell r="A793">
            <v>0</v>
          </cell>
          <cell r="B793" t="str">
            <v>Perno Ø  - A325   3/4'' x 1 3/4''</v>
          </cell>
          <cell r="C793">
            <v>0</v>
          </cell>
          <cell r="D793">
            <v>0</v>
          </cell>
          <cell r="E793" t="str">
            <v>Ud</v>
          </cell>
          <cell r="F793">
            <v>31.194915254237291</v>
          </cell>
          <cell r="G793">
            <v>5.62</v>
          </cell>
          <cell r="H793">
            <v>0</v>
          </cell>
          <cell r="I793">
            <v>0</v>
          </cell>
        </row>
        <row r="794">
          <cell r="B794" t="str">
            <v>Perno Ø  - A325   3/4'' x 2 1/4''</v>
          </cell>
          <cell r="C794">
            <v>0</v>
          </cell>
          <cell r="D794">
            <v>0</v>
          </cell>
          <cell r="E794" t="str">
            <v>Ud</v>
          </cell>
          <cell r="F794">
            <v>33.33898305084746</v>
          </cell>
          <cell r="G794">
            <v>6</v>
          </cell>
          <cell r="H794">
            <v>0</v>
          </cell>
        </row>
        <row r="795">
          <cell r="B795" t="str">
            <v>Conectores de Cortante</v>
          </cell>
        </row>
        <row r="796">
          <cell r="A796">
            <v>0</v>
          </cell>
          <cell r="B796" t="str">
            <v>Conectores de cortantes Ø 1/2'' x 3''</v>
          </cell>
          <cell r="C796">
            <v>0</v>
          </cell>
          <cell r="D796">
            <v>0</v>
          </cell>
          <cell r="E796" t="str">
            <v>UD</v>
          </cell>
          <cell r="F796">
            <v>42.37</v>
          </cell>
          <cell r="G796">
            <v>7.63</v>
          </cell>
          <cell r="H796">
            <v>0</v>
          </cell>
          <cell r="I796">
            <v>0</v>
          </cell>
        </row>
        <row r="797">
          <cell r="B797" t="str">
            <v>Pinturas</v>
          </cell>
        </row>
        <row r="798">
          <cell r="B798" t="str">
            <v>Pintura Multi-Purpose Epoxy Haze Gray</v>
          </cell>
          <cell r="C798">
            <v>4.2465730165900092E-2</v>
          </cell>
          <cell r="D798">
            <v>0.17741999971897141</v>
          </cell>
          <cell r="E798" t="str">
            <v>cub</v>
          </cell>
          <cell r="F798">
            <v>5925.0254237288136</v>
          </cell>
          <cell r="G798">
            <v>1066.5</v>
          </cell>
          <cell r="H798">
            <v>349.58</v>
          </cell>
        </row>
        <row r="799">
          <cell r="B799" t="str">
            <v>Pintura High Gloss Urethane Gris Perla</v>
          </cell>
          <cell r="C799">
            <v>4.2465730165900092E-2</v>
          </cell>
          <cell r="D799">
            <v>0.17741999971897141</v>
          </cell>
          <cell r="E799" t="str">
            <v>Gls</v>
          </cell>
          <cell r="F799">
            <v>2154.5508474576272</v>
          </cell>
          <cell r="G799">
            <v>387.82</v>
          </cell>
          <cell r="H799">
            <v>127.12</v>
          </cell>
        </row>
        <row r="800">
          <cell r="B800" t="str">
            <v>Grout</v>
          </cell>
        </row>
        <row r="801">
          <cell r="B801" t="str">
            <v>Mortero Listo Grout 640 kg/cm²</v>
          </cell>
          <cell r="C801">
            <v>0.61010299815384605</v>
          </cell>
          <cell r="D801">
            <v>0.14734725467368581</v>
          </cell>
          <cell r="E801" t="str">
            <v>fdas</v>
          </cell>
          <cell r="F801">
            <v>650</v>
          </cell>
          <cell r="G801">
            <v>117</v>
          </cell>
          <cell r="H801">
            <v>536.9</v>
          </cell>
        </row>
        <row r="802">
          <cell r="B802" t="str">
            <v>Miscelaneos</v>
          </cell>
        </row>
        <row r="803">
          <cell r="B803" t="str">
            <v>Electrodo E70XX Universal 1/8''</v>
          </cell>
          <cell r="C803">
            <v>9.5332772856517938</v>
          </cell>
          <cell r="D803">
            <v>6.9989272680266732E-3</v>
          </cell>
          <cell r="E803" t="str">
            <v>Lbs</v>
          </cell>
          <cell r="F803">
            <v>98</v>
          </cell>
          <cell r="G803">
            <v>17.64</v>
          </cell>
          <cell r="H803">
            <v>1110.1400000000001</v>
          </cell>
        </row>
        <row r="804">
          <cell r="B804" t="str">
            <v>Acetileno 390</v>
          </cell>
          <cell r="C804">
            <v>19.066554571303588</v>
          </cell>
          <cell r="D804">
            <v>1.754141188505627E-3</v>
          </cell>
          <cell r="E804" t="str">
            <v>p3</v>
          </cell>
          <cell r="F804">
            <v>9.6525423728813564</v>
          </cell>
          <cell r="G804">
            <v>1.74</v>
          </cell>
          <cell r="H804">
            <v>217.6</v>
          </cell>
        </row>
        <row r="805">
          <cell r="B805" t="str">
            <v>Oxigeno Industrial 220</v>
          </cell>
          <cell r="C805">
            <v>6.2919630085301845</v>
          </cell>
          <cell r="D805">
            <v>1.277342454003657E-3</v>
          </cell>
          <cell r="E805" t="str">
            <v>p3</v>
          </cell>
          <cell r="F805">
            <v>2.6864406779661016</v>
          </cell>
          <cell r="G805">
            <v>0.48</v>
          </cell>
          <cell r="H805">
            <v>19.95</v>
          </cell>
        </row>
        <row r="806">
          <cell r="B806" t="str">
            <v>Disco p/ esmerilar</v>
          </cell>
          <cell r="C806">
            <v>3</v>
          </cell>
          <cell r="D806">
            <v>0</v>
          </cell>
          <cell r="E806" t="str">
            <v>Ud</v>
          </cell>
          <cell r="F806">
            <v>150</v>
          </cell>
          <cell r="G806">
            <v>27</v>
          </cell>
          <cell r="H806">
            <v>531</v>
          </cell>
        </row>
        <row r="807">
          <cell r="B807" t="str">
            <v>Mano de Obra</v>
          </cell>
        </row>
        <row r="808">
          <cell r="B808" t="str">
            <v>Frabricación</v>
          </cell>
        </row>
        <row r="809">
          <cell r="B809" t="str">
            <v>SandBlasting Superficie Metálicas</v>
          </cell>
          <cell r="C809">
            <v>3.1849297624425073</v>
          </cell>
          <cell r="D809">
            <v>1.5919464276048447E-3</v>
          </cell>
          <cell r="E809" t="str">
            <v>m2</v>
          </cell>
          <cell r="F809">
            <v>169.5</v>
          </cell>
          <cell r="G809">
            <v>30.51</v>
          </cell>
          <cell r="H809">
            <v>638.03</v>
          </cell>
        </row>
        <row r="810">
          <cell r="B810" t="str">
            <v>Fabricación Estructura Metalica - Columna</v>
          </cell>
          <cell r="C810">
            <v>0.14173228346456695</v>
          </cell>
          <cell r="D810">
            <v>5.8333333333333098E-2</v>
          </cell>
          <cell r="E810" t="str">
            <v>ton</v>
          </cell>
          <cell r="F810">
            <v>11999.999999999998</v>
          </cell>
          <cell r="G810">
            <v>2160</v>
          </cell>
          <cell r="H810">
            <v>2124</v>
          </cell>
        </row>
        <row r="811">
          <cell r="B811" t="str">
            <v>Fabricación Estructura Metalica - Placa</v>
          </cell>
          <cell r="C811">
            <v>1.7155671296296294E-2</v>
          </cell>
          <cell r="D811">
            <v>0.16579524371732182</v>
          </cell>
          <cell r="E811" t="str">
            <v>ton</v>
          </cell>
          <cell r="F811">
            <v>22000</v>
          </cell>
          <cell r="G811">
            <v>3960</v>
          </cell>
          <cell r="H811">
            <v>519.20000000000005</v>
          </cell>
        </row>
        <row r="812">
          <cell r="B812" t="str">
            <v>Pintura de Taller</v>
          </cell>
        </row>
        <row r="813">
          <cell r="B813" t="str">
            <v>MO-1001-12 [PEM] Pintor Estructura Metálica</v>
          </cell>
          <cell r="C813">
            <v>2</v>
          </cell>
          <cell r="D813">
            <v>0</v>
          </cell>
          <cell r="E813" t="str">
            <v>Día</v>
          </cell>
          <cell r="F813">
            <v>737.38099547511399</v>
          </cell>
          <cell r="G813">
            <v>132.72999999999999</v>
          </cell>
          <cell r="H813">
            <v>1740.22</v>
          </cell>
        </row>
        <row r="814">
          <cell r="B814" t="str">
            <v>MO-1001-14 [AyEM] Ayudante Estructuras Metálica</v>
          </cell>
          <cell r="C814">
            <v>2</v>
          </cell>
          <cell r="D814">
            <v>0</v>
          </cell>
          <cell r="E814" t="str">
            <v>Día</v>
          </cell>
          <cell r="F814">
            <v>866.50045248868685</v>
          </cell>
          <cell r="G814">
            <v>155.97</v>
          </cell>
          <cell r="H814">
            <v>2044.94</v>
          </cell>
        </row>
        <row r="815">
          <cell r="B815" t="str">
            <v>Servicios, Herramientas y Equipos</v>
          </cell>
        </row>
        <row r="816">
          <cell r="B816" t="str">
            <v>Compresor p/ Pintura</v>
          </cell>
          <cell r="C816">
            <v>16</v>
          </cell>
          <cell r="D816">
            <v>0</v>
          </cell>
          <cell r="E816" t="str">
            <v>Hr</v>
          </cell>
          <cell r="F816">
            <v>63.56</v>
          </cell>
          <cell r="G816">
            <v>11.44</v>
          </cell>
          <cell r="H816">
            <v>1200</v>
          </cell>
        </row>
        <row r="817">
          <cell r="A817">
            <v>58.833333333333329</v>
          </cell>
          <cell r="B817" t="str">
            <v>Columna Pipe4STD de 4.00 m + Placa Base Plate 1/2 '' + Esparragos y Pernos: Perno ø 3/4'' x 12'' F1554 A36 (4)ud ( incluye Frabricación &amp; Pintura de Taller)</v>
          </cell>
          <cell r="C817">
            <v>2</v>
          </cell>
          <cell r="E817" t="str">
            <v>Ud</v>
          </cell>
          <cell r="G817">
            <v>75.903991703785422</v>
          </cell>
          <cell r="I817">
            <v>12060.23</v>
          </cell>
        </row>
        <row r="819">
          <cell r="A819">
            <v>59.833333333333329</v>
          </cell>
          <cell r="B819" t="str">
            <v>Análisis de Precio Unitario de 4.00 Ud de Viga Principal W6X9 de 5.97 m + Shear Plate Plate 1/4 '' + Esparragos y Pernos: Perno Ø  - A325   3/4'' x 2 1/2'' (1)ud ( incluye Frabricación &amp; Pintura de Taller):</v>
          </cell>
          <cell r="H819" t="str">
            <v>Caballeria - Cafeteria</v>
          </cell>
        </row>
        <row r="820">
          <cell r="B820" t="str">
            <v>Materiales</v>
          </cell>
        </row>
        <row r="821">
          <cell r="A821" t="str">
            <v>lbm</v>
          </cell>
          <cell r="B821" t="str">
            <v>Viga Principal</v>
          </cell>
          <cell r="C821">
            <v>5.97</v>
          </cell>
          <cell r="D821" t="str">
            <v>m</v>
          </cell>
          <cell r="I821" t="str">
            <v>perimeter</v>
          </cell>
        </row>
        <row r="822">
          <cell r="A822">
            <v>9</v>
          </cell>
          <cell r="B822" t="str">
            <v>W6X9</v>
          </cell>
          <cell r="C822">
            <v>78.346456692913392</v>
          </cell>
          <cell r="D822">
            <v>2.1105527638190871E-2</v>
          </cell>
          <cell r="E822" t="str">
            <v>pl</v>
          </cell>
          <cell r="F822">
            <v>243</v>
          </cell>
          <cell r="G822">
            <v>43.74</v>
          </cell>
          <cell r="H822">
            <v>22939.200000000001</v>
          </cell>
          <cell r="I822">
            <v>2.2400000000000002</v>
          </cell>
        </row>
        <row r="823">
          <cell r="B823" t="str">
            <v>Shear Plate</v>
          </cell>
        </row>
        <row r="824">
          <cell r="A824">
            <v>10.208333333333332</v>
          </cell>
          <cell r="B824" t="str">
            <v>Plate 1/4 ''</v>
          </cell>
          <cell r="C824">
            <v>0.125</v>
          </cell>
          <cell r="D824">
            <v>0</v>
          </cell>
          <cell r="E824" t="str">
            <v>p2</v>
          </cell>
          <cell r="F824">
            <v>275.62499999999994</v>
          </cell>
          <cell r="G824">
            <v>49.61</v>
          </cell>
          <cell r="H824">
            <v>40.65</v>
          </cell>
          <cell r="I824">
            <v>2</v>
          </cell>
        </row>
        <row r="825">
          <cell r="B825" t="str">
            <v>Esparragos y Pernos:</v>
          </cell>
          <cell r="C825">
            <v>1</v>
          </cell>
        </row>
        <row r="826">
          <cell r="A826">
            <v>0</v>
          </cell>
          <cell r="B826" t="str">
            <v>Perno Ø  - A325   3/4'' x 2 1/2''</v>
          </cell>
          <cell r="C826">
            <v>4</v>
          </cell>
          <cell r="D826">
            <v>5.0000000000000044E-2</v>
          </cell>
          <cell r="E826" t="str">
            <v>Ud</v>
          </cell>
          <cell r="F826">
            <v>36.347457627118644</v>
          </cell>
          <cell r="G826">
            <v>6.54</v>
          </cell>
          <cell r="H826">
            <v>180.13</v>
          </cell>
        </row>
        <row r="827">
          <cell r="B827" t="str">
            <v>Conexión Shear plate</v>
          </cell>
        </row>
        <row r="828">
          <cell r="A828">
            <v>31.3</v>
          </cell>
          <cell r="B828" t="str">
            <v>2L4X4X5/8</v>
          </cell>
          <cell r="C828">
            <v>0</v>
          </cell>
          <cell r="D828">
            <v>0</v>
          </cell>
          <cell r="E828" t="str">
            <v>pl</v>
          </cell>
          <cell r="F828">
            <v>845.1</v>
          </cell>
          <cell r="G828">
            <v>152.12</v>
          </cell>
          <cell r="H828">
            <v>0</v>
          </cell>
          <cell r="I828">
            <v>1.3333333333333333</v>
          </cell>
        </row>
        <row r="829">
          <cell r="B829" t="str">
            <v>Tornillería (para Vigas Secundarias)</v>
          </cell>
        </row>
        <row r="830">
          <cell r="A830">
            <v>0</v>
          </cell>
          <cell r="B830" t="str">
            <v>Perno Ø  - A325   3/4'' x 1 3/4''</v>
          </cell>
          <cell r="C830">
            <v>0</v>
          </cell>
          <cell r="D830">
            <v>0</v>
          </cell>
          <cell r="E830" t="str">
            <v>Ud</v>
          </cell>
          <cell r="F830">
            <v>31.194915254237291</v>
          </cell>
          <cell r="G830">
            <v>5.62</v>
          </cell>
          <cell r="H830">
            <v>0</v>
          </cell>
          <cell r="I830">
            <v>0</v>
          </cell>
        </row>
        <row r="831">
          <cell r="B831" t="str">
            <v>Perno Ø  - A325   3/4'' x 2 1/4''</v>
          </cell>
          <cell r="C831">
            <v>0</v>
          </cell>
          <cell r="D831">
            <v>0</v>
          </cell>
          <cell r="E831" t="str">
            <v>Ud</v>
          </cell>
          <cell r="F831">
            <v>33.33898305084746</v>
          </cell>
          <cell r="G831">
            <v>6</v>
          </cell>
          <cell r="H831">
            <v>0</v>
          </cell>
        </row>
        <row r="832">
          <cell r="B832" t="str">
            <v>Conectores de Cortante</v>
          </cell>
        </row>
        <row r="833">
          <cell r="A833">
            <v>0</v>
          </cell>
          <cell r="B833" t="str">
            <v>Conectores de cortantes Ø 1/2'' x 3''</v>
          </cell>
          <cell r="C833">
            <v>0</v>
          </cell>
          <cell r="D833">
            <v>0</v>
          </cell>
          <cell r="E833" t="str">
            <v>UD</v>
          </cell>
          <cell r="F833">
            <v>42.37</v>
          </cell>
          <cell r="G833">
            <v>7.63</v>
          </cell>
          <cell r="H833">
            <v>0</v>
          </cell>
          <cell r="I833">
            <v>0</v>
          </cell>
        </row>
        <row r="834">
          <cell r="B834" t="str">
            <v>Pinturas</v>
          </cell>
        </row>
        <row r="835">
          <cell r="B835" t="str">
            <v>Pintura Multi-Purpose Epoxy Haze Gray</v>
          </cell>
          <cell r="C835">
            <v>0.21769791360000004</v>
          </cell>
          <cell r="D835">
            <v>1.0574682880194393E-2</v>
          </cell>
          <cell r="E835" t="str">
            <v>cub</v>
          </cell>
          <cell r="F835">
            <v>5925.0254237288136</v>
          </cell>
          <cell r="G835">
            <v>1066.5</v>
          </cell>
          <cell r="H835">
            <v>1538.14</v>
          </cell>
        </row>
        <row r="836">
          <cell r="B836" t="str">
            <v>Pintura High Gloss Urethane Gris Perla</v>
          </cell>
          <cell r="C836">
            <v>0.21769791360000004</v>
          </cell>
          <cell r="D836">
            <v>1.0574682880194393E-2</v>
          </cell>
          <cell r="E836" t="str">
            <v>Gls</v>
          </cell>
          <cell r="F836">
            <v>2154.5508474576272</v>
          </cell>
          <cell r="G836">
            <v>387.82</v>
          </cell>
          <cell r="H836">
            <v>559.32000000000005</v>
          </cell>
        </row>
        <row r="837">
          <cell r="B837" t="str">
            <v>Grout</v>
          </cell>
        </row>
        <row r="838">
          <cell r="B838" t="str">
            <v>Mortero Listo Grout 640 kg/cm²</v>
          </cell>
          <cell r="C838">
            <v>4.5379561846153847E-2</v>
          </cell>
          <cell r="D838">
            <v>1.2036352034208881</v>
          </cell>
          <cell r="E838" t="str">
            <v>fdas</v>
          </cell>
          <cell r="F838">
            <v>650</v>
          </cell>
          <cell r="G838">
            <v>117</v>
          </cell>
          <cell r="H838">
            <v>76.7</v>
          </cell>
        </row>
        <row r="839">
          <cell r="B839" t="str">
            <v>Miscelaneos</v>
          </cell>
        </row>
        <row r="840">
          <cell r="B840" t="str">
            <v>Electrodo E70XX Universal 1/8''</v>
          </cell>
          <cell r="C840">
            <v>21.191824557086619</v>
          </cell>
          <cell r="D840">
            <v>3.8578287071793893E-4</v>
          </cell>
          <cell r="E840" t="str">
            <v>Lbs</v>
          </cell>
          <cell r="F840">
            <v>98</v>
          </cell>
          <cell r="G840">
            <v>17.64</v>
          </cell>
          <cell r="H840">
            <v>2451.5700000000002</v>
          </cell>
        </row>
        <row r="841">
          <cell r="B841" t="str">
            <v>Acetileno 390</v>
          </cell>
          <cell r="C841">
            <v>42.383649114173238</v>
          </cell>
          <cell r="D841">
            <v>3.8578287071793893E-4</v>
          </cell>
          <cell r="E841" t="str">
            <v>p3</v>
          </cell>
          <cell r="F841">
            <v>9.6525423728813564</v>
          </cell>
          <cell r="G841">
            <v>1.74</v>
          </cell>
          <cell r="H841">
            <v>483.04</v>
          </cell>
        </row>
        <row r="842">
          <cell r="B842" t="str">
            <v>Oxigeno Industrial 220</v>
          </cell>
          <cell r="C842">
            <v>13.986604207677169</v>
          </cell>
          <cell r="D842">
            <v>9.5775873285079628E-4</v>
          </cell>
          <cell r="E842" t="str">
            <v>p3</v>
          </cell>
          <cell r="F842">
            <v>2.6864406779661016</v>
          </cell>
          <cell r="G842">
            <v>0.48</v>
          </cell>
          <cell r="H842">
            <v>44.33</v>
          </cell>
        </row>
        <row r="843">
          <cell r="B843" t="str">
            <v>Disco p/ esmerilar</v>
          </cell>
          <cell r="C843">
            <v>3</v>
          </cell>
          <cell r="D843">
            <v>0</v>
          </cell>
          <cell r="E843" t="str">
            <v>Ud</v>
          </cell>
          <cell r="F843">
            <v>150</v>
          </cell>
          <cell r="G843">
            <v>27</v>
          </cell>
          <cell r="H843">
            <v>531</v>
          </cell>
        </row>
        <row r="844">
          <cell r="B844" t="str">
            <v>Mano de Obra</v>
          </cell>
        </row>
        <row r="845">
          <cell r="B845" t="str">
            <v>Frabricación</v>
          </cell>
        </row>
        <row r="846">
          <cell r="B846" t="str">
            <v>SandBlasting Superficie Metálicas</v>
          </cell>
          <cell r="C846">
            <v>16.327343520000003</v>
          </cell>
          <cell r="D846">
            <v>1.6270129900463137E-4</v>
          </cell>
          <cell r="E846" t="str">
            <v>m2</v>
          </cell>
          <cell r="F846">
            <v>169.5</v>
          </cell>
          <cell r="G846">
            <v>30.51</v>
          </cell>
          <cell r="H846">
            <v>3266.16</v>
          </cell>
        </row>
        <row r="847">
          <cell r="B847" t="str">
            <v>Fabricación Estructura Metalica - Columna</v>
          </cell>
          <cell r="C847">
            <v>0.35255905511811031</v>
          </cell>
          <cell r="D847">
            <v>2.1105527638190704E-2</v>
          </cell>
          <cell r="E847" t="str">
            <v>ton</v>
          </cell>
          <cell r="F847">
            <v>11999.999999999998</v>
          </cell>
          <cell r="G847">
            <v>2160</v>
          </cell>
          <cell r="H847">
            <v>5097.6000000000004</v>
          </cell>
        </row>
        <row r="848">
          <cell r="B848" t="str">
            <v>Fabricación Estructura Metalica - Placa</v>
          </cell>
          <cell r="C848">
            <v>6.3802083333333332E-4</v>
          </cell>
          <cell r="D848">
            <v>14.673469387755102</v>
          </cell>
          <cell r="E848" t="str">
            <v>ton</v>
          </cell>
          <cell r="F848">
            <v>22000</v>
          </cell>
          <cell r="G848">
            <v>3960</v>
          </cell>
          <cell r="H848">
            <v>259.60000000000002</v>
          </cell>
        </row>
        <row r="849">
          <cell r="B849" t="str">
            <v>Pintura de Taller</v>
          </cell>
        </row>
        <row r="850">
          <cell r="B850" t="str">
            <v>MO-1001-12 [PEM] Pintor Estructura Metálica</v>
          </cell>
          <cell r="C850">
            <v>4</v>
          </cell>
          <cell r="D850">
            <v>0</v>
          </cell>
          <cell r="E850" t="str">
            <v>Día</v>
          </cell>
          <cell r="F850">
            <v>737.38099547511399</v>
          </cell>
          <cell r="G850">
            <v>132.72999999999999</v>
          </cell>
          <cell r="H850">
            <v>3480.44</v>
          </cell>
        </row>
        <row r="851">
          <cell r="B851" t="str">
            <v>MO-1001-14 [AyEM] Ayudante Estructuras Metálica</v>
          </cell>
          <cell r="C851">
            <v>4</v>
          </cell>
          <cell r="D851">
            <v>0</v>
          </cell>
          <cell r="E851" t="str">
            <v>Día</v>
          </cell>
          <cell r="F851">
            <v>866.50045248868685</v>
          </cell>
          <cell r="G851">
            <v>155.97</v>
          </cell>
          <cell r="H851">
            <v>4089.88</v>
          </cell>
        </row>
        <row r="852">
          <cell r="B852" t="str">
            <v>Servicios, Herramientas y Equipos</v>
          </cell>
        </row>
        <row r="853">
          <cell r="B853" t="str">
            <v>Compresor p/ Pintura</v>
          </cell>
          <cell r="C853">
            <v>32</v>
          </cell>
          <cell r="D853">
            <v>0</v>
          </cell>
          <cell r="E853" t="str">
            <v>Hr</v>
          </cell>
          <cell r="F853">
            <v>63.56</v>
          </cell>
          <cell r="G853">
            <v>11.44</v>
          </cell>
          <cell r="H853">
            <v>2400</v>
          </cell>
        </row>
        <row r="854">
          <cell r="A854">
            <v>59.833333333333329</v>
          </cell>
          <cell r="B854" t="str">
            <v>Viga Principal W6X9 de 5.97 m + Shear Plate Plate 1/4 '' + Esparragos y Pernos: Perno Ø  - A325   3/4'' x 2 1/2'' (1)ud ( incluye Frabricación &amp; Pintura de Taller)</v>
          </cell>
          <cell r="C854">
            <v>4</v>
          </cell>
          <cell r="E854" t="str">
            <v>Ud</v>
          </cell>
          <cell r="G854">
            <v>67.15480284231117</v>
          </cell>
          <cell r="I854">
            <v>11859.44</v>
          </cell>
        </row>
        <row r="856">
          <cell r="A856">
            <v>60.833333333333329</v>
          </cell>
          <cell r="B856" t="str">
            <v>Análisis de Precio Unitario de 3.00 Ud de Viga Principal W6X9 de 2.72 m + Shear Plate Plate 1/4 '' + Esparragos y Pernos: Perno Ø  - A325   3/4'' x 2 1/2'' (1)ud ( incluye Frabricación &amp; Pintura de Taller):</v>
          </cell>
          <cell r="H856" t="str">
            <v>Caballeria - Cafeteria</v>
          </cell>
        </row>
        <row r="857">
          <cell r="B857" t="str">
            <v>Materiales</v>
          </cell>
        </row>
        <row r="858">
          <cell r="A858" t="str">
            <v>lbm</v>
          </cell>
          <cell r="B858" t="str">
            <v>Viga Principal</v>
          </cell>
          <cell r="C858">
            <v>2.72</v>
          </cell>
          <cell r="D858" t="str">
            <v>m</v>
          </cell>
          <cell r="I858" t="str">
            <v>perimeter</v>
          </cell>
        </row>
        <row r="859">
          <cell r="A859">
            <v>9</v>
          </cell>
          <cell r="B859" t="str">
            <v>W6X9</v>
          </cell>
          <cell r="C859">
            <v>26.771653543307085</v>
          </cell>
          <cell r="D859">
            <v>0.1205882352941177</v>
          </cell>
          <cell r="E859" t="str">
            <v>pl</v>
          </cell>
          <cell r="F859">
            <v>243</v>
          </cell>
          <cell r="G859">
            <v>43.74</v>
          </cell>
          <cell r="H859">
            <v>8602.2000000000007</v>
          </cell>
          <cell r="I859">
            <v>2.2400000000000002</v>
          </cell>
        </row>
        <row r="860">
          <cell r="B860" t="str">
            <v>Shear Plate</v>
          </cell>
        </row>
        <row r="861">
          <cell r="A861">
            <v>10.208333333333332</v>
          </cell>
          <cell r="B861" t="str">
            <v>Plate 1/4 ''</v>
          </cell>
          <cell r="C861">
            <v>0.125</v>
          </cell>
          <cell r="D861">
            <v>0</v>
          </cell>
          <cell r="E861" t="str">
            <v>p2</v>
          </cell>
          <cell r="F861">
            <v>275.62499999999994</v>
          </cell>
          <cell r="G861">
            <v>49.61</v>
          </cell>
          <cell r="H861">
            <v>40.65</v>
          </cell>
          <cell r="I861">
            <v>2</v>
          </cell>
        </row>
        <row r="862">
          <cell r="B862" t="str">
            <v>Esparragos y Pernos:</v>
          </cell>
          <cell r="C862">
            <v>1</v>
          </cell>
        </row>
        <row r="863">
          <cell r="A863">
            <v>0</v>
          </cell>
          <cell r="B863" t="str">
            <v>Perno Ø  - A325   3/4'' x 2 1/2''</v>
          </cell>
          <cell r="C863">
            <v>3</v>
          </cell>
          <cell r="D863">
            <v>5.0000000000000121E-2</v>
          </cell>
          <cell r="E863" t="str">
            <v>Ud</v>
          </cell>
          <cell r="F863">
            <v>36.347457627118644</v>
          </cell>
          <cell r="G863">
            <v>6.54</v>
          </cell>
          <cell r="H863">
            <v>135.1</v>
          </cell>
        </row>
        <row r="864">
          <cell r="B864" t="str">
            <v>Conexión Shear plate</v>
          </cell>
        </row>
        <row r="865">
          <cell r="A865">
            <v>31.3</v>
          </cell>
          <cell r="B865" t="str">
            <v>2L4X4X5/8</v>
          </cell>
          <cell r="C865">
            <v>0</v>
          </cell>
          <cell r="D865">
            <v>0</v>
          </cell>
          <cell r="E865" t="str">
            <v>pl</v>
          </cell>
          <cell r="F865">
            <v>845.1</v>
          </cell>
          <cell r="G865">
            <v>152.12</v>
          </cell>
          <cell r="H865">
            <v>0</v>
          </cell>
          <cell r="I865">
            <v>1.3333333333333333</v>
          </cell>
        </row>
        <row r="866">
          <cell r="B866" t="str">
            <v>Tornillería (para Vigas Secundarias)</v>
          </cell>
        </row>
        <row r="867">
          <cell r="A867">
            <v>0</v>
          </cell>
          <cell r="B867" t="str">
            <v>Perno Ø  - A325   3/4'' x 1 3/4''</v>
          </cell>
          <cell r="C867">
            <v>0</v>
          </cell>
          <cell r="D867">
            <v>0</v>
          </cell>
          <cell r="E867" t="str">
            <v>Ud</v>
          </cell>
          <cell r="F867">
            <v>31.194915254237291</v>
          </cell>
          <cell r="G867">
            <v>5.62</v>
          </cell>
          <cell r="H867">
            <v>0</v>
          </cell>
          <cell r="I867">
            <v>0</v>
          </cell>
        </row>
        <row r="868">
          <cell r="B868" t="str">
            <v>Perno Ø  - A325   3/4'' x 2 1/4''</v>
          </cell>
          <cell r="C868">
            <v>0</v>
          </cell>
          <cell r="D868">
            <v>0</v>
          </cell>
          <cell r="E868" t="str">
            <v>Ud</v>
          </cell>
          <cell r="F868">
            <v>33.33898305084746</v>
          </cell>
          <cell r="G868">
            <v>6</v>
          </cell>
          <cell r="H868">
            <v>0</v>
          </cell>
        </row>
        <row r="869">
          <cell r="B869" t="str">
            <v>Conectores de Cortante</v>
          </cell>
        </row>
        <row r="870">
          <cell r="A870">
            <v>0</v>
          </cell>
          <cell r="B870" t="str">
            <v>Conectores de cortantes Ø 1/2'' x 3''</v>
          </cell>
          <cell r="C870">
            <v>0</v>
          </cell>
          <cell r="D870">
            <v>0</v>
          </cell>
          <cell r="E870" t="str">
            <v>UD</v>
          </cell>
          <cell r="F870">
            <v>42.37</v>
          </cell>
          <cell r="G870">
            <v>7.63</v>
          </cell>
          <cell r="H870">
            <v>0</v>
          </cell>
          <cell r="I870">
            <v>0</v>
          </cell>
        </row>
        <row r="871">
          <cell r="B871" t="str">
            <v>Pinturas</v>
          </cell>
        </row>
        <row r="872">
          <cell r="B872" t="str">
            <v>Pintura Multi-Purpose Epoxy Haze Gray</v>
          </cell>
          <cell r="C872">
            <v>7.459309439999999E-2</v>
          </cell>
          <cell r="D872">
            <v>7.2485337194967109E-2</v>
          </cell>
          <cell r="E872" t="str">
            <v>cub</v>
          </cell>
          <cell r="F872">
            <v>5925.0254237288136</v>
          </cell>
          <cell r="G872">
            <v>1066.5</v>
          </cell>
          <cell r="H872">
            <v>559.32000000000005</v>
          </cell>
        </row>
        <row r="873">
          <cell r="B873" t="str">
            <v>Pintura High Gloss Urethane Gris Perla</v>
          </cell>
          <cell r="C873">
            <v>7.459309439999999E-2</v>
          </cell>
          <cell r="D873">
            <v>7.2485337194967109E-2</v>
          </cell>
          <cell r="E873" t="str">
            <v>Gls</v>
          </cell>
          <cell r="F873">
            <v>2154.5508474576272</v>
          </cell>
          <cell r="G873">
            <v>387.82</v>
          </cell>
          <cell r="H873">
            <v>203.39</v>
          </cell>
        </row>
        <row r="874">
          <cell r="B874" t="str">
            <v>Grout</v>
          </cell>
        </row>
        <row r="875">
          <cell r="B875" t="str">
            <v>Mortero Listo Grout 640 kg/cm²</v>
          </cell>
          <cell r="C875">
            <v>4.5379561846153847E-2</v>
          </cell>
          <cell r="D875">
            <v>1.2036352034208881</v>
          </cell>
          <cell r="E875" t="str">
            <v>fdas</v>
          </cell>
          <cell r="F875">
            <v>650</v>
          </cell>
          <cell r="G875">
            <v>117</v>
          </cell>
          <cell r="H875">
            <v>76.7</v>
          </cell>
        </row>
        <row r="876">
          <cell r="B876" t="str">
            <v>Miscelaneos</v>
          </cell>
        </row>
        <row r="877">
          <cell r="B877" t="str">
            <v>Electrodo E70XX Universal 1/8''</v>
          </cell>
          <cell r="C877">
            <v>2.4222092355643046</v>
          </cell>
          <cell r="D877">
            <v>3.2115625394175513E-2</v>
          </cell>
          <cell r="E877" t="str">
            <v>Lbs</v>
          </cell>
          <cell r="F877">
            <v>98</v>
          </cell>
          <cell r="G877">
            <v>17.64</v>
          </cell>
          <cell r="H877">
            <v>289.10000000000002</v>
          </cell>
        </row>
        <row r="878">
          <cell r="B878" t="str">
            <v>Acetileno 390</v>
          </cell>
          <cell r="C878">
            <v>4.8444184711286091</v>
          </cell>
          <cell r="D878">
            <v>1.1473312886292076E-2</v>
          </cell>
          <cell r="E878" t="str">
            <v>p3</v>
          </cell>
          <cell r="F878">
            <v>9.6525423728813564</v>
          </cell>
          <cell r="G878">
            <v>1.74</v>
          </cell>
          <cell r="H878">
            <v>55.82</v>
          </cell>
        </row>
        <row r="879">
          <cell r="B879" t="str">
            <v>Oxigeno Industrial 220</v>
          </cell>
          <cell r="C879">
            <v>1.598658095472441</v>
          </cell>
          <cell r="D879">
            <v>8.3939432162481752E-4</v>
          </cell>
          <cell r="E879" t="str">
            <v>p3</v>
          </cell>
          <cell r="F879">
            <v>2.6864406779661016</v>
          </cell>
          <cell r="G879">
            <v>0.48</v>
          </cell>
          <cell r="H879">
            <v>5.07</v>
          </cell>
        </row>
        <row r="880">
          <cell r="B880" t="str">
            <v>Disco p/ esmerilar</v>
          </cell>
          <cell r="C880">
            <v>3</v>
          </cell>
          <cell r="D880">
            <v>0</v>
          </cell>
          <cell r="E880" t="str">
            <v>Ud</v>
          </cell>
          <cell r="F880">
            <v>150</v>
          </cell>
          <cell r="G880">
            <v>27</v>
          </cell>
          <cell r="H880">
            <v>531</v>
          </cell>
        </row>
        <row r="881">
          <cell r="B881" t="str">
            <v>Mano de Obra</v>
          </cell>
        </row>
        <row r="882">
          <cell r="B882" t="str">
            <v>Frabricación</v>
          </cell>
        </row>
        <row r="883">
          <cell r="B883" t="str">
            <v>SandBlasting Superficie Metálicas</v>
          </cell>
          <cell r="C883">
            <v>5.5944820799999997</v>
          </cell>
          <cell r="D883">
            <v>9.8631471530262601E-4</v>
          </cell>
          <cell r="E883" t="str">
            <v>m2</v>
          </cell>
          <cell r="F883">
            <v>169.5</v>
          </cell>
          <cell r="G883">
            <v>30.51</v>
          </cell>
          <cell r="H883">
            <v>1120.06</v>
          </cell>
        </row>
        <row r="884">
          <cell r="B884" t="str">
            <v>Fabricación Estructura Metalica - Columna</v>
          </cell>
          <cell r="C884">
            <v>0.12047244094488188</v>
          </cell>
          <cell r="D884">
            <v>7.9084967320261546E-2</v>
          </cell>
          <cell r="E884" t="str">
            <v>ton</v>
          </cell>
          <cell r="F884">
            <v>11999.999999999998</v>
          </cell>
          <cell r="G884">
            <v>2160</v>
          </cell>
          <cell r="H884">
            <v>1840.8</v>
          </cell>
        </row>
        <row r="885">
          <cell r="B885" t="str">
            <v>Fabricación Estructura Metalica - Placa</v>
          </cell>
          <cell r="C885">
            <v>6.3802083333333332E-4</v>
          </cell>
          <cell r="D885">
            <v>14.673469387755102</v>
          </cell>
          <cell r="E885" t="str">
            <v>ton</v>
          </cell>
          <cell r="F885">
            <v>22000</v>
          </cell>
          <cell r="G885">
            <v>3960</v>
          </cell>
          <cell r="H885">
            <v>259.60000000000002</v>
          </cell>
        </row>
        <row r="886">
          <cell r="B886" t="str">
            <v>Pintura de Taller</v>
          </cell>
        </row>
        <row r="887">
          <cell r="B887" t="str">
            <v>MO-1001-12 [PEM] Pintor Estructura Metálica</v>
          </cell>
          <cell r="C887">
            <v>3</v>
          </cell>
          <cell r="D887">
            <v>0</v>
          </cell>
          <cell r="E887" t="str">
            <v>Día</v>
          </cell>
          <cell r="F887">
            <v>737.38099547511399</v>
          </cell>
          <cell r="G887">
            <v>132.72999999999999</v>
          </cell>
          <cell r="H887">
            <v>2610.33</v>
          </cell>
        </row>
        <row r="888">
          <cell r="B888" t="str">
            <v>MO-1001-14 [AyEM] Ayudante Estructuras Metálica</v>
          </cell>
          <cell r="C888">
            <v>3</v>
          </cell>
          <cell r="D888">
            <v>0</v>
          </cell>
          <cell r="E888" t="str">
            <v>Día</v>
          </cell>
          <cell r="F888">
            <v>866.50045248868685</v>
          </cell>
          <cell r="G888">
            <v>155.97</v>
          </cell>
          <cell r="H888">
            <v>3067.41</v>
          </cell>
        </row>
        <row r="889">
          <cell r="B889" t="str">
            <v>Servicios, Herramientas y Equipos</v>
          </cell>
        </row>
        <row r="890">
          <cell r="B890" t="str">
            <v>Compresor p/ Pintura</v>
          </cell>
          <cell r="C890">
            <v>24</v>
          </cell>
          <cell r="D890">
            <v>0</v>
          </cell>
          <cell r="E890" t="str">
            <v>Hr</v>
          </cell>
          <cell r="F890">
            <v>63.56</v>
          </cell>
          <cell r="G890">
            <v>11.44</v>
          </cell>
          <cell r="H890">
            <v>1800</v>
          </cell>
        </row>
        <row r="891">
          <cell r="A891">
            <v>60.833333333333329</v>
          </cell>
          <cell r="B891" t="str">
            <v>Viga Principal W6X9 de 2.72 m + Shear Plate Plate 1/4 '' + Esparragos y Pernos: Perno Ø  - A325   3/4'' x 2 1/2'' (1)ud ( incluye Frabricación &amp; Pintura de Taller)</v>
          </cell>
          <cell r="C891">
            <v>3</v>
          </cell>
          <cell r="E891" t="str">
            <v>Ud</v>
          </cell>
          <cell r="G891">
            <v>87.509161837795659</v>
          </cell>
          <cell r="I891">
            <v>7065.52</v>
          </cell>
        </row>
        <row r="893">
          <cell r="A893">
            <v>61.833333333333329</v>
          </cell>
          <cell r="B893" t="str">
            <v>Análisis de Precio Unitario de 42.03 m2 de Cubierta con Aluzinc cal. 26:</v>
          </cell>
          <cell r="I893" t="str">
            <v>Caballeria - Cafeteria</v>
          </cell>
        </row>
        <row r="894">
          <cell r="A894" t="str">
            <v>a)</v>
          </cell>
          <cell r="B894" t="str">
            <v>Materiales</v>
          </cell>
        </row>
        <row r="895">
          <cell r="B895" t="str">
            <v>Cubierta con</v>
          </cell>
        </row>
        <row r="896">
          <cell r="B896" t="str">
            <v>Aluzinc cal. 26</v>
          </cell>
          <cell r="C896">
            <v>150.79749434164074</v>
          </cell>
          <cell r="D896">
            <v>1.3428980318497109E-3</v>
          </cell>
          <cell r="E896" t="str">
            <v>pl</v>
          </cell>
          <cell r="F896">
            <v>146</v>
          </cell>
          <cell r="G896">
            <v>26.28</v>
          </cell>
          <cell r="H896">
            <v>26014.28</v>
          </cell>
        </row>
        <row r="897">
          <cell r="B897" t="str">
            <v xml:space="preserve">Caballete </v>
          </cell>
          <cell r="C897">
            <v>1.6951006124234471</v>
          </cell>
          <cell r="D897">
            <v>0.17987096774193545</v>
          </cell>
          <cell r="E897" t="str">
            <v xml:space="preserve"> Ud </v>
          </cell>
          <cell r="F897">
            <v>359.90000000000003</v>
          </cell>
          <cell r="G897">
            <v>64.78</v>
          </cell>
          <cell r="H897">
            <v>849.36</v>
          </cell>
        </row>
        <row r="898">
          <cell r="B898" t="str">
            <v>Placa Anclaje</v>
          </cell>
        </row>
        <row r="899">
          <cell r="B899" t="str">
            <v>Tornillo Autotaladrante 1 1/4" x 12</v>
          </cell>
          <cell r="C899">
            <v>1.910392588461985</v>
          </cell>
          <cell r="D899">
            <v>5.0290247125328496E-3</v>
          </cell>
          <cell r="E899" t="str">
            <v>ud</v>
          </cell>
          <cell r="F899">
            <v>2.77</v>
          </cell>
          <cell r="G899">
            <v>0.5</v>
          </cell>
          <cell r="H899">
            <v>6.28</v>
          </cell>
        </row>
        <row r="900">
          <cell r="A900" t="str">
            <v>c)</v>
          </cell>
          <cell r="B900" t="str">
            <v>Operación Instalación:</v>
          </cell>
        </row>
        <row r="901">
          <cell r="B901" t="str">
            <v>Izaje:</v>
          </cell>
        </row>
        <row r="902">
          <cell r="B902" t="str">
            <v>MO-1001-9 [MAM] Maestro de Carpintería Metálica</v>
          </cell>
          <cell r="C902">
            <v>1</v>
          </cell>
          <cell r="D902">
            <v>0</v>
          </cell>
          <cell r="E902" t="str">
            <v>Día</v>
          </cell>
          <cell r="F902">
            <v>2022.3529411764707</v>
          </cell>
          <cell r="G902">
            <v>364.02</v>
          </cell>
          <cell r="H902">
            <v>2386.37</v>
          </cell>
        </row>
        <row r="903">
          <cell r="B903" t="str">
            <v>Tornillería:</v>
          </cell>
        </row>
        <row r="904">
          <cell r="B904" t="str">
            <v>MO-1001-13 [AEM] Armadores Estructuras Metálica</v>
          </cell>
          <cell r="C904">
            <v>1</v>
          </cell>
          <cell r="D904">
            <v>0</v>
          </cell>
          <cell r="E904" t="str">
            <v>Día</v>
          </cell>
          <cell r="F904">
            <v>1124.7393665158368</v>
          </cell>
          <cell r="G904">
            <v>202.45</v>
          </cell>
          <cell r="H904">
            <v>1327.19</v>
          </cell>
        </row>
        <row r="905">
          <cell r="B905" t="str">
            <v>MO-1001-14 [AyEM] Ayudante Estructuras Metálica</v>
          </cell>
          <cell r="C905">
            <v>1</v>
          </cell>
          <cell r="D905">
            <v>0</v>
          </cell>
          <cell r="E905" t="str">
            <v>Día</v>
          </cell>
          <cell r="F905">
            <v>866.50045248868685</v>
          </cell>
          <cell r="G905">
            <v>155.97</v>
          </cell>
          <cell r="H905">
            <v>1022.47</v>
          </cell>
        </row>
        <row r="906">
          <cell r="B906" t="str">
            <v>Servicios, Herramientas y Equipos</v>
          </cell>
        </row>
        <row r="907">
          <cell r="B907" t="str">
            <v>Herramientas Menores Varilleros</v>
          </cell>
          <cell r="C907">
            <v>31605.949999999997</v>
          </cell>
          <cell r="D907">
            <v>1.1510423850862618E-16</v>
          </cell>
          <cell r="E907" t="str">
            <v>%</v>
          </cell>
          <cell r="F907">
            <v>1.6E-2</v>
          </cell>
          <cell r="G907">
            <v>0</v>
          </cell>
          <cell r="H907">
            <v>505.7</v>
          </cell>
        </row>
        <row r="908">
          <cell r="A908">
            <v>61.833333333333329</v>
          </cell>
          <cell r="B908" t="str">
            <v>Cubierta con Aluzinc cal. 26</v>
          </cell>
          <cell r="C908">
            <v>42.028636946163672</v>
          </cell>
          <cell r="E908" t="str">
            <v>m2</v>
          </cell>
          <cell r="G908">
            <v>114.71321342578247</v>
          </cell>
          <cell r="I908">
            <v>764.04</v>
          </cell>
        </row>
        <row r="910">
          <cell r="A910">
            <v>62.833333333333329</v>
          </cell>
          <cell r="B910" t="str">
            <v>Análisis de Precio Unitario de 24.00 Ud de Tilla Tensora Barra HN 1/2" x 20' de 4':</v>
          </cell>
          <cell r="I910" t="str">
            <v>Caballeria - Cafeteria</v>
          </cell>
        </row>
        <row r="911">
          <cell r="A911" t="str">
            <v>a)</v>
          </cell>
          <cell r="B911" t="str">
            <v>Materiales</v>
          </cell>
        </row>
        <row r="912">
          <cell r="B912" t="str">
            <v>Tilla Tensora</v>
          </cell>
        </row>
        <row r="913">
          <cell r="B913" t="str">
            <v>Barra HN 1/2" x 20'</v>
          </cell>
          <cell r="C913">
            <v>4.7244094488188981</v>
          </cell>
          <cell r="D913">
            <v>1.1833333333333199E-3</v>
          </cell>
          <cell r="E913" t="str">
            <v>pl</v>
          </cell>
          <cell r="F913">
            <v>305</v>
          </cell>
          <cell r="G913">
            <v>54.9</v>
          </cell>
          <cell r="H913">
            <v>1702.33</v>
          </cell>
        </row>
        <row r="914">
          <cell r="B914" t="str">
            <v>Placa Anclaje</v>
          </cell>
        </row>
        <row r="915">
          <cell r="B915" t="str">
            <v>L2-1/2X2X3/8</v>
          </cell>
          <cell r="C915">
            <v>0</v>
          </cell>
          <cell r="D915">
            <v>0</v>
          </cell>
          <cell r="E915" t="str">
            <v>pl</v>
          </cell>
          <cell r="F915">
            <v>0</v>
          </cell>
          <cell r="G915">
            <v>0</v>
          </cell>
          <cell r="H915">
            <v>0</v>
          </cell>
        </row>
        <row r="916">
          <cell r="B916" t="str">
            <v>Espárragos, Tuercas, Contratuercas y Pernos</v>
          </cell>
        </row>
        <row r="917">
          <cell r="B917" t="str">
            <v>Tuerca Hexagonal 1/2''</v>
          </cell>
          <cell r="C917">
            <v>96</v>
          </cell>
          <cell r="D917">
            <v>0</v>
          </cell>
          <cell r="E917" t="str">
            <v>ud</v>
          </cell>
          <cell r="F917">
            <v>15</v>
          </cell>
          <cell r="G917">
            <v>2.7</v>
          </cell>
          <cell r="H917">
            <v>1699.2</v>
          </cell>
        </row>
        <row r="918">
          <cell r="B918" t="str">
            <v>Pintura</v>
          </cell>
        </row>
        <row r="919">
          <cell r="B919" t="str">
            <v>Pintura Multi-Purpose Epoxy Haze Gray</v>
          </cell>
          <cell r="C919">
            <v>5.4048797770399749E-4</v>
          </cell>
          <cell r="D919">
            <v>0.11010794828186686</v>
          </cell>
          <cell r="E919" t="str">
            <v>cub</v>
          </cell>
          <cell r="F919">
            <v>5925.0254237288136</v>
          </cell>
          <cell r="G919">
            <v>1066.5</v>
          </cell>
          <cell r="H919">
            <v>4.1900000000000004</v>
          </cell>
        </row>
        <row r="920">
          <cell r="B920" t="str">
            <v>Pintura High Gloss Urethane Gris Perla</v>
          </cell>
          <cell r="C920">
            <v>2.7024398885199877E-3</v>
          </cell>
          <cell r="D920">
            <v>0.11010794828186669</v>
          </cell>
          <cell r="E920" t="str">
            <v>Gls</v>
          </cell>
          <cell r="F920">
            <v>2154.5508474576272</v>
          </cell>
          <cell r="G920">
            <v>387.82</v>
          </cell>
          <cell r="H920">
            <v>7.63</v>
          </cell>
        </row>
        <row r="921">
          <cell r="B921" t="str">
            <v>Misceláneos</v>
          </cell>
        </row>
        <row r="922">
          <cell r="B922" t="str">
            <v>Electrodo E70XX Universal 1/8''</v>
          </cell>
          <cell r="C922">
            <v>5.3450708342326347E-2</v>
          </cell>
          <cell r="D922">
            <v>0.12252955780732698</v>
          </cell>
          <cell r="E922" t="str">
            <v>Lbs</v>
          </cell>
          <cell r="F922">
            <v>98</v>
          </cell>
          <cell r="G922">
            <v>17.64</v>
          </cell>
          <cell r="H922">
            <v>6.94</v>
          </cell>
        </row>
        <row r="923">
          <cell r="B923" t="str">
            <v>Acetileno 390</v>
          </cell>
          <cell r="C923">
            <v>8.0176062513489521E-2</v>
          </cell>
          <cell r="D923">
            <v>0.12252955780732698</v>
          </cell>
          <cell r="E923" t="str">
            <v>p3</v>
          </cell>
          <cell r="F923">
            <v>9.6525423728813564</v>
          </cell>
          <cell r="G923">
            <v>1.74</v>
          </cell>
          <cell r="H923">
            <v>1.03</v>
          </cell>
        </row>
        <row r="924">
          <cell r="B924" t="str">
            <v>Oxigeno Industrial 220</v>
          </cell>
          <cell r="C924">
            <v>6.4140850010791617E-2</v>
          </cell>
          <cell r="D924">
            <v>9.1348181201568041E-2</v>
          </cell>
          <cell r="E924" t="str">
            <v>p3</v>
          </cell>
          <cell r="F924">
            <v>2.6864406779661016</v>
          </cell>
          <cell r="G924">
            <v>0.48</v>
          </cell>
          <cell r="H924">
            <v>0.22</v>
          </cell>
        </row>
        <row r="925">
          <cell r="B925" t="str">
            <v>Disco p/ esmerilar</v>
          </cell>
          <cell r="C925">
            <v>5.3450708342326347E-3</v>
          </cell>
          <cell r="D925">
            <v>0.14123838377078254</v>
          </cell>
          <cell r="E925" t="str">
            <v>Ud</v>
          </cell>
          <cell r="F925">
            <v>150</v>
          </cell>
          <cell r="G925">
            <v>27</v>
          </cell>
          <cell r="H925">
            <v>1.08</v>
          </cell>
        </row>
        <row r="926">
          <cell r="A926" t="str">
            <v>b)</v>
          </cell>
          <cell r="B926" t="str">
            <v>Fabricación:</v>
          </cell>
        </row>
        <row r="927">
          <cell r="B927" t="str">
            <v>SandBlasting Superficie Metálicas</v>
          </cell>
          <cell r="C927">
            <v>4.0536598327799815E-2</v>
          </cell>
          <cell r="D927">
            <v>0.23345327586874082</v>
          </cell>
          <cell r="E927" t="str">
            <v>m2</v>
          </cell>
          <cell r="F927">
            <v>169.5</v>
          </cell>
          <cell r="G927">
            <v>30.51</v>
          </cell>
          <cell r="H927">
            <v>10</v>
          </cell>
        </row>
        <row r="928">
          <cell r="B928" t="str">
            <v>Fabricación Estructura Metalica - Tilla</v>
          </cell>
          <cell r="C928">
            <v>2.6725354171163174E-2</v>
          </cell>
          <cell r="D928">
            <v>1.0276602026594304E-2</v>
          </cell>
          <cell r="E928" t="str">
            <v>ton</v>
          </cell>
          <cell r="F928">
            <v>20000</v>
          </cell>
          <cell r="G928">
            <v>3600</v>
          </cell>
          <cell r="H928">
            <v>637.20000000000005</v>
          </cell>
        </row>
        <row r="929">
          <cell r="B929" t="str">
            <v>Fabricación Estructura Metalica - Placa</v>
          </cell>
          <cell r="C929">
            <v>0</v>
          </cell>
          <cell r="D929">
            <v>0</v>
          </cell>
          <cell r="E929" t="str">
            <v>ton</v>
          </cell>
          <cell r="F929">
            <v>22000</v>
          </cell>
          <cell r="G929">
            <v>3960</v>
          </cell>
          <cell r="H929">
            <v>0</v>
          </cell>
        </row>
        <row r="930">
          <cell r="A930" t="str">
            <v>c)</v>
          </cell>
          <cell r="B930" t="str">
            <v>Operación Instalación:</v>
          </cell>
        </row>
        <row r="931">
          <cell r="B931" t="str">
            <v>Izaje:</v>
          </cell>
        </row>
        <row r="932">
          <cell r="B932" t="str">
            <v>MO-1001-9 [MAM] Maestro de Carpintería Metálica</v>
          </cell>
          <cell r="C932">
            <v>0.5</v>
          </cell>
          <cell r="D932">
            <v>0</v>
          </cell>
          <cell r="E932" t="str">
            <v>Día</v>
          </cell>
          <cell r="F932">
            <v>2022.3529411764707</v>
          </cell>
          <cell r="G932">
            <v>364.02</v>
          </cell>
          <cell r="H932">
            <v>1193.19</v>
          </cell>
        </row>
        <row r="933">
          <cell r="B933" t="str">
            <v>Tornillería:</v>
          </cell>
        </row>
        <row r="934">
          <cell r="B934" t="str">
            <v>MO-1001-13 [AEM] Armadores Estructuras Metálica</v>
          </cell>
          <cell r="C934">
            <v>0.5</v>
          </cell>
          <cell r="D934">
            <v>0</v>
          </cell>
          <cell r="E934" t="str">
            <v>Día</v>
          </cell>
          <cell r="F934">
            <v>1124.7393665158368</v>
          </cell>
          <cell r="G934">
            <v>202.45</v>
          </cell>
          <cell r="H934">
            <v>663.59</v>
          </cell>
        </row>
        <row r="935">
          <cell r="B935" t="str">
            <v>MO-1001-14 [AyEM] Ayudante Estructuras Metálica</v>
          </cell>
          <cell r="C935">
            <v>0.5</v>
          </cell>
          <cell r="D935">
            <v>0</v>
          </cell>
          <cell r="E935" t="str">
            <v>Día</v>
          </cell>
          <cell r="F935">
            <v>866.50045248868685</v>
          </cell>
          <cell r="G935">
            <v>155.97</v>
          </cell>
          <cell r="H935">
            <v>511.24</v>
          </cell>
        </row>
        <row r="936">
          <cell r="B936" t="str">
            <v>Pintura:</v>
          </cell>
        </row>
        <row r="937">
          <cell r="B937" t="str">
            <v>MO-1001-12 [PEM] Pintor Estructura Metálica</v>
          </cell>
          <cell r="C937">
            <v>0.5</v>
          </cell>
          <cell r="D937">
            <v>0</v>
          </cell>
          <cell r="E937" t="str">
            <v>Día</v>
          </cell>
          <cell r="F937">
            <v>737.38099547511399</v>
          </cell>
          <cell r="G937">
            <v>132.72999999999999</v>
          </cell>
          <cell r="H937">
            <v>435.06</v>
          </cell>
        </row>
        <row r="938">
          <cell r="B938" t="str">
            <v>Servicios, Herramientas y Equipos</v>
          </cell>
        </row>
        <row r="939">
          <cell r="B939" t="str">
            <v>Pistola Neumática P/ Tornilleria</v>
          </cell>
          <cell r="C939">
            <v>4</v>
          </cell>
          <cell r="D939">
            <v>0</v>
          </cell>
          <cell r="E939" t="str">
            <v>Hr</v>
          </cell>
          <cell r="F939">
            <v>74.152542372881356</v>
          </cell>
          <cell r="G939">
            <v>13.35</v>
          </cell>
          <cell r="H939">
            <v>350.01</v>
          </cell>
        </row>
        <row r="940">
          <cell r="B940" t="str">
            <v>Compresor p/ Pintura</v>
          </cell>
          <cell r="C940">
            <v>4</v>
          </cell>
          <cell r="D940">
            <v>0</v>
          </cell>
          <cell r="E940" t="str">
            <v>Hr</v>
          </cell>
          <cell r="F940">
            <v>63.56</v>
          </cell>
          <cell r="G940">
            <v>11.44</v>
          </cell>
          <cell r="H940">
            <v>300</v>
          </cell>
        </row>
        <row r="941">
          <cell r="A941">
            <v>62.833333333333329</v>
          </cell>
          <cell r="B941" t="str">
            <v>Tilla Tensora Barra HN 1/2" x 20' de 4'</v>
          </cell>
          <cell r="C941">
            <v>24</v>
          </cell>
          <cell r="E941" t="str">
            <v>Ud</v>
          </cell>
          <cell r="G941">
            <v>43.683506666666666</v>
          </cell>
          <cell r="H941">
            <v>128.58388996423298</v>
          </cell>
          <cell r="I941">
            <v>318.81</v>
          </cell>
        </row>
        <row r="943">
          <cell r="A943">
            <v>63.833333333333329</v>
          </cell>
          <cell r="B943" t="str">
            <v>Análisis de Precio Unitario de 4.00 Ud de Tilla Tensora Barra HN 1/2" x 20' de 25':</v>
          </cell>
          <cell r="I943" t="str">
            <v>Caballeria - Cafeteria</v>
          </cell>
        </row>
        <row r="944">
          <cell r="A944" t="str">
            <v>a)</v>
          </cell>
          <cell r="B944" t="str">
            <v>Materiales</v>
          </cell>
        </row>
        <row r="945">
          <cell r="B945" t="str">
            <v>Tilla Tensora</v>
          </cell>
        </row>
        <row r="946">
          <cell r="B946" t="str">
            <v>Barra HN 1/2" x 20'</v>
          </cell>
          <cell r="C946">
            <v>4.5679283608345695</v>
          </cell>
          <cell r="D946">
            <v>9.458809443467063E-2</v>
          </cell>
          <cell r="E946" t="str">
            <v>pl</v>
          </cell>
          <cell r="F946">
            <v>305</v>
          </cell>
          <cell r="G946">
            <v>54.9</v>
          </cell>
          <cell r="H946">
            <v>1799.5</v>
          </cell>
        </row>
        <row r="947">
          <cell r="B947" t="str">
            <v>Placa Anclaje</v>
          </cell>
        </row>
        <row r="948">
          <cell r="B948" t="str">
            <v>L2-1/2X2X3/8</v>
          </cell>
          <cell r="C948">
            <v>0</v>
          </cell>
          <cell r="D948">
            <v>0</v>
          </cell>
          <cell r="E948" t="str">
            <v>pl</v>
          </cell>
          <cell r="F948">
            <v>0</v>
          </cell>
          <cell r="G948">
            <v>0</v>
          </cell>
          <cell r="H948">
            <v>0</v>
          </cell>
        </row>
        <row r="949">
          <cell r="B949" t="str">
            <v>Espárragos, Tuercas, Contratuercas y Pernos</v>
          </cell>
        </row>
        <row r="950">
          <cell r="B950" t="str">
            <v>Tuerca Hexagonal 1/2''</v>
          </cell>
          <cell r="C950">
            <v>16</v>
          </cell>
          <cell r="D950">
            <v>0</v>
          </cell>
          <cell r="E950" t="str">
            <v>ud</v>
          </cell>
          <cell r="F950">
            <v>15</v>
          </cell>
          <cell r="G950">
            <v>2.7</v>
          </cell>
          <cell r="H950">
            <v>283.2</v>
          </cell>
        </row>
        <row r="951">
          <cell r="B951" t="str">
            <v>Pintura</v>
          </cell>
        </row>
        <row r="952">
          <cell r="B952" t="str">
            <v>Pintura Multi-Purpose Epoxy Haze Gray</v>
          </cell>
          <cell r="C952">
            <v>5.4048797770399749E-4</v>
          </cell>
          <cell r="D952">
            <v>0.85017991380311131</v>
          </cell>
          <cell r="E952" t="str">
            <v>cub</v>
          </cell>
          <cell r="F952">
            <v>5925.0254237288136</v>
          </cell>
          <cell r="G952">
            <v>1066.5</v>
          </cell>
          <cell r="H952">
            <v>6.99</v>
          </cell>
        </row>
        <row r="953">
          <cell r="B953" t="str">
            <v>Pintura High Gloss Urethane Gris Perla</v>
          </cell>
          <cell r="C953">
            <v>2.7024398885199877E-3</v>
          </cell>
          <cell r="D953">
            <v>0.11010794828186669</v>
          </cell>
          <cell r="E953" t="str">
            <v>Gls</v>
          </cell>
          <cell r="F953">
            <v>2154.5508474576272</v>
          </cell>
          <cell r="G953">
            <v>387.82</v>
          </cell>
          <cell r="H953">
            <v>7.63</v>
          </cell>
        </row>
        <row r="954">
          <cell r="B954" t="str">
            <v>Misceláneos</v>
          </cell>
        </row>
        <row r="955">
          <cell r="B955" t="str">
            <v>Electrodo E70XX Universal 1/8''</v>
          </cell>
          <cell r="C955">
            <v>5.3450708342326347E-2</v>
          </cell>
          <cell r="D955">
            <v>0.12252955780732698</v>
          </cell>
          <cell r="E955" t="str">
            <v>Lbs</v>
          </cell>
          <cell r="F955">
            <v>98</v>
          </cell>
          <cell r="G955">
            <v>17.64</v>
          </cell>
          <cell r="H955">
            <v>6.94</v>
          </cell>
        </row>
        <row r="956">
          <cell r="B956" t="str">
            <v>Acetileno 390</v>
          </cell>
          <cell r="C956">
            <v>8.0176062513489521E-2</v>
          </cell>
          <cell r="D956">
            <v>0.12252955780732698</v>
          </cell>
          <cell r="E956" t="str">
            <v>p3</v>
          </cell>
          <cell r="F956">
            <v>9.6525423728813564</v>
          </cell>
          <cell r="G956">
            <v>1.74</v>
          </cell>
          <cell r="H956">
            <v>1.03</v>
          </cell>
        </row>
        <row r="957">
          <cell r="B957" t="str">
            <v>Oxigeno Industrial 220</v>
          </cell>
          <cell r="C957">
            <v>6.4140850010791617E-2</v>
          </cell>
          <cell r="D957">
            <v>9.1348181201568041E-2</v>
          </cell>
          <cell r="E957" t="str">
            <v>p3</v>
          </cell>
          <cell r="F957">
            <v>2.6864406779661016</v>
          </cell>
          <cell r="G957">
            <v>0.48</v>
          </cell>
          <cell r="H957">
            <v>0.22</v>
          </cell>
        </row>
        <row r="958">
          <cell r="B958" t="str">
            <v>Disco p/ esmerilar</v>
          </cell>
          <cell r="C958">
            <v>5.3450708342326347E-3</v>
          </cell>
          <cell r="D958">
            <v>0.12252955780732704</v>
          </cell>
          <cell r="E958" t="str">
            <v>Ud</v>
          </cell>
          <cell r="F958">
            <v>150</v>
          </cell>
          <cell r="G958">
            <v>27</v>
          </cell>
          <cell r="H958">
            <v>1.06</v>
          </cell>
        </row>
        <row r="959">
          <cell r="A959" t="str">
            <v>b)</v>
          </cell>
          <cell r="B959" t="str">
            <v>Fabricación:</v>
          </cell>
        </row>
        <row r="960">
          <cell r="B960" t="str">
            <v>SandBlasting Superficie Metálicas</v>
          </cell>
          <cell r="C960">
            <v>4.0536598327799815E-2</v>
          </cell>
          <cell r="D960">
            <v>0.23345327586874082</v>
          </cell>
          <cell r="E960" t="str">
            <v>m2</v>
          </cell>
          <cell r="F960">
            <v>169.5</v>
          </cell>
          <cell r="G960">
            <v>30.51</v>
          </cell>
          <cell r="H960">
            <v>10</v>
          </cell>
        </row>
        <row r="961">
          <cell r="B961" t="str">
            <v>Fabricación Estructura Metalica - Tilla</v>
          </cell>
          <cell r="C961">
            <v>2.6725354171163174E-2</v>
          </cell>
          <cell r="D961">
            <v>0.12252955780732698</v>
          </cell>
          <cell r="E961" t="str">
            <v>ton</v>
          </cell>
          <cell r="F961">
            <v>20000</v>
          </cell>
          <cell r="G961">
            <v>3600</v>
          </cell>
          <cell r="H961">
            <v>708</v>
          </cell>
        </row>
        <row r="962">
          <cell r="B962" t="str">
            <v>Fabricación Estructura Metalica - Placa</v>
          </cell>
          <cell r="C962">
            <v>0</v>
          </cell>
          <cell r="D962">
            <v>0</v>
          </cell>
          <cell r="E962" t="str">
            <v>ton</v>
          </cell>
          <cell r="F962">
            <v>22000</v>
          </cell>
          <cell r="G962">
            <v>3960</v>
          </cell>
          <cell r="H962">
            <v>0</v>
          </cell>
        </row>
        <row r="963">
          <cell r="A963" t="str">
            <v>c)</v>
          </cell>
          <cell r="B963" t="str">
            <v>Operación Instalación:</v>
          </cell>
        </row>
        <row r="964">
          <cell r="B964" t="str">
            <v>Izaje:</v>
          </cell>
        </row>
        <row r="965">
          <cell r="B965" t="str">
            <v>MO-1001-9 [MAM] Maestro de Carpintería Metálica</v>
          </cell>
          <cell r="C965">
            <v>0.5</v>
          </cell>
          <cell r="D965">
            <v>0</v>
          </cell>
          <cell r="E965" t="str">
            <v>Día</v>
          </cell>
          <cell r="F965">
            <v>2022.3529411764707</v>
          </cell>
          <cell r="G965">
            <v>364.02</v>
          </cell>
          <cell r="H965">
            <v>1193.19</v>
          </cell>
        </row>
        <row r="966">
          <cell r="B966" t="str">
            <v>Tornillería:</v>
          </cell>
        </row>
        <row r="967">
          <cell r="B967" t="str">
            <v>MO-1001-13 [AEM] Armadores Estructuras Metálica</v>
          </cell>
          <cell r="C967">
            <v>0.5</v>
          </cell>
          <cell r="D967">
            <v>0</v>
          </cell>
          <cell r="E967" t="str">
            <v>Día</v>
          </cell>
          <cell r="F967">
            <v>1124.7393665158368</v>
          </cell>
          <cell r="G967">
            <v>202.45</v>
          </cell>
          <cell r="H967">
            <v>663.59</v>
          </cell>
        </row>
        <row r="968">
          <cell r="B968" t="str">
            <v>MO-1001-14 [AyEM] Ayudante Estructuras Metálica</v>
          </cell>
          <cell r="C968">
            <v>0.5</v>
          </cell>
          <cell r="D968">
            <v>0</v>
          </cell>
          <cell r="E968" t="str">
            <v>Día</v>
          </cell>
          <cell r="F968">
            <v>866.50045248868685</v>
          </cell>
          <cell r="G968">
            <v>155.97</v>
          </cell>
          <cell r="H968">
            <v>511.24</v>
          </cell>
        </row>
        <row r="969">
          <cell r="B969" t="str">
            <v>Pintura:</v>
          </cell>
        </row>
        <row r="970">
          <cell r="B970" t="str">
            <v>MO-1001-12 [PEM] Pintor Estructura Metálica</v>
          </cell>
          <cell r="C970">
            <v>0.5</v>
          </cell>
          <cell r="D970">
            <v>0</v>
          </cell>
          <cell r="E970" t="str">
            <v>Día</v>
          </cell>
          <cell r="F970">
            <v>737.38099547511399</v>
          </cell>
          <cell r="G970">
            <v>132.72999999999999</v>
          </cell>
          <cell r="H970">
            <v>435.06</v>
          </cell>
        </row>
        <row r="971">
          <cell r="B971" t="str">
            <v>Servicios, Herramientas y Equipos</v>
          </cell>
        </row>
        <row r="972">
          <cell r="B972" t="str">
            <v>Pistola Neumática P/ Tornilleria</v>
          </cell>
          <cell r="C972">
            <v>4</v>
          </cell>
          <cell r="D972">
            <v>0</v>
          </cell>
          <cell r="E972" t="str">
            <v>Hr</v>
          </cell>
          <cell r="F972">
            <v>74.152542372881356</v>
          </cell>
          <cell r="G972">
            <v>13.35</v>
          </cell>
          <cell r="H972">
            <v>350.01</v>
          </cell>
        </row>
        <row r="973">
          <cell r="B973" t="str">
            <v>Compresor p/ Pintura</v>
          </cell>
          <cell r="C973">
            <v>4</v>
          </cell>
          <cell r="D973">
            <v>0</v>
          </cell>
          <cell r="E973" t="str">
            <v>Hr</v>
          </cell>
          <cell r="F973">
            <v>63.56</v>
          </cell>
          <cell r="G973">
            <v>11.44</v>
          </cell>
          <cell r="H973">
            <v>300</v>
          </cell>
        </row>
        <row r="974">
          <cell r="A974">
            <v>63.833333333333329</v>
          </cell>
          <cell r="B974" t="str">
            <v>Tilla Tensora Barra HN 1/2" x 20' de 25'</v>
          </cell>
          <cell r="C974">
            <v>4</v>
          </cell>
          <cell r="E974" t="str">
            <v>Ud</v>
          </cell>
          <cell r="G974">
            <v>214.61276500000002</v>
          </cell>
          <cell r="H974">
            <v>105.28672443324007</v>
          </cell>
          <cell r="I974">
            <v>1595.74</v>
          </cell>
        </row>
        <row r="976">
          <cell r="A976">
            <v>64.833333333333329</v>
          </cell>
          <cell r="B976" t="str">
            <v>Análisis de Precio Unitario de 10.00 Ud de Correas en  Perfil Z8'' x 20' HN:</v>
          </cell>
          <cell r="I976" t="str">
            <v>Caballeria - Cafeteria</v>
          </cell>
        </row>
        <row r="977">
          <cell r="A977" t="str">
            <v>a)</v>
          </cell>
          <cell r="B977" t="str">
            <v>Materiales</v>
          </cell>
        </row>
        <row r="978">
          <cell r="B978" t="str">
            <v xml:space="preserve">Correas en </v>
          </cell>
        </row>
        <row r="979">
          <cell r="B979" t="str">
            <v>Perfil Z8'' x 20' HN</v>
          </cell>
          <cell r="C979">
            <v>4.6967813233872091</v>
          </cell>
          <cell r="D979">
            <v>6.4558823529411558E-2</v>
          </cell>
          <cell r="E979" t="str">
            <v>Ud</v>
          </cell>
          <cell r="F979">
            <v>1500</v>
          </cell>
          <cell r="G979">
            <v>270</v>
          </cell>
          <cell r="H979">
            <v>8850</v>
          </cell>
        </row>
        <row r="980">
          <cell r="B980" t="str">
            <v>Placa Anclaje</v>
          </cell>
        </row>
        <row r="981">
          <cell r="B981" t="str">
            <v>L3X3X1/4</v>
          </cell>
          <cell r="C981">
            <v>6.5616797900262469</v>
          </cell>
          <cell r="D981">
            <v>1.2680000000000148E-3</v>
          </cell>
          <cell r="E981" t="str">
            <v>pl</v>
          </cell>
          <cell r="F981">
            <v>132.30000000000001</v>
          </cell>
          <cell r="G981">
            <v>23.81</v>
          </cell>
          <cell r="H981">
            <v>1025.6400000000001</v>
          </cell>
        </row>
        <row r="982">
          <cell r="B982" t="str">
            <v>Espárragos, Tuercas, Contratuercas y Pernos</v>
          </cell>
        </row>
        <row r="983">
          <cell r="B983" t="str">
            <v>Tuerca Hexagonal 1/2''</v>
          </cell>
          <cell r="C983">
            <v>40</v>
          </cell>
          <cell r="D983">
            <v>0</v>
          </cell>
          <cell r="E983" t="str">
            <v>ud</v>
          </cell>
          <cell r="F983">
            <v>15</v>
          </cell>
          <cell r="G983">
            <v>2.7</v>
          </cell>
          <cell r="H983">
            <v>708</v>
          </cell>
        </row>
        <row r="984">
          <cell r="B984" t="str">
            <v>Pintura</v>
          </cell>
        </row>
        <row r="985">
          <cell r="B985" t="str">
            <v>Pintura Multi-Purpose Epoxy Haze Gray</v>
          </cell>
          <cell r="C985">
            <v>5.4048797770399749E-4</v>
          </cell>
          <cell r="D985">
            <v>0.85017991380311131</v>
          </cell>
          <cell r="E985" t="str">
            <v>cub</v>
          </cell>
          <cell r="F985">
            <v>5925.0254237288136</v>
          </cell>
          <cell r="G985">
            <v>1066.5</v>
          </cell>
          <cell r="H985">
            <v>6.99</v>
          </cell>
        </row>
        <row r="986">
          <cell r="B986" t="str">
            <v>Pintura High Gloss Urethane Gris Perla</v>
          </cell>
          <cell r="C986">
            <v>2.7024398885199877E-3</v>
          </cell>
          <cell r="D986">
            <v>0.11010794828186669</v>
          </cell>
          <cell r="E986" t="str">
            <v>Gls</v>
          </cell>
          <cell r="F986">
            <v>2154.5508474576272</v>
          </cell>
          <cell r="G986">
            <v>387.82</v>
          </cell>
          <cell r="H986">
            <v>7.63</v>
          </cell>
        </row>
        <row r="987">
          <cell r="B987" t="str">
            <v>Misceláneos</v>
          </cell>
        </row>
        <row r="988">
          <cell r="B988" t="str">
            <v>Electrodo E70XX Universal 1/8''</v>
          </cell>
          <cell r="C988">
            <v>5.3450708342326347E-2</v>
          </cell>
          <cell r="D988">
            <v>0.12252955780732698</v>
          </cell>
          <cell r="E988" t="str">
            <v>Lbs</v>
          </cell>
          <cell r="F988">
            <v>98</v>
          </cell>
          <cell r="G988">
            <v>17.64</v>
          </cell>
          <cell r="H988">
            <v>6.94</v>
          </cell>
        </row>
        <row r="989">
          <cell r="B989" t="str">
            <v>Acetileno 390</v>
          </cell>
          <cell r="C989">
            <v>8.0176062513489521E-2</v>
          </cell>
          <cell r="D989">
            <v>0.12252955780732698</v>
          </cell>
          <cell r="E989" t="str">
            <v>p3</v>
          </cell>
          <cell r="F989">
            <v>9.6525423728813564</v>
          </cell>
          <cell r="G989">
            <v>1.74</v>
          </cell>
          <cell r="H989">
            <v>1.03</v>
          </cell>
        </row>
        <row r="990">
          <cell r="B990" t="str">
            <v>Oxigeno Industrial 220</v>
          </cell>
          <cell r="C990">
            <v>6.4140850010791617E-2</v>
          </cell>
          <cell r="D990">
            <v>9.1348181201568041E-2</v>
          </cell>
          <cell r="E990" t="str">
            <v>p3</v>
          </cell>
          <cell r="F990">
            <v>2.6864406779661016</v>
          </cell>
          <cell r="G990">
            <v>0.48</v>
          </cell>
          <cell r="H990">
            <v>0.22</v>
          </cell>
        </row>
        <row r="991">
          <cell r="B991" t="str">
            <v>Disco p/ esmerilar</v>
          </cell>
          <cell r="C991">
            <v>5.3450708342326347E-3</v>
          </cell>
          <cell r="D991">
            <v>0.8708825963455451</v>
          </cell>
          <cell r="E991" t="str">
            <v>Ud</v>
          </cell>
          <cell r="F991">
            <v>150</v>
          </cell>
          <cell r="G991">
            <v>27</v>
          </cell>
          <cell r="H991">
            <v>1.77</v>
          </cell>
        </row>
        <row r="992">
          <cell r="A992" t="str">
            <v>b)</v>
          </cell>
          <cell r="B992" t="str">
            <v>Fabricación:</v>
          </cell>
        </row>
        <row r="993">
          <cell r="B993" t="str">
            <v>SandBlasting Superficie Metálicas</v>
          </cell>
          <cell r="C993">
            <v>4.0536598327799815E-2</v>
          </cell>
          <cell r="D993">
            <v>0.23345327586874082</v>
          </cell>
          <cell r="E993" t="str">
            <v>m2</v>
          </cell>
          <cell r="F993">
            <v>169.5</v>
          </cell>
          <cell r="G993">
            <v>30.51</v>
          </cell>
          <cell r="H993">
            <v>10</v>
          </cell>
        </row>
        <row r="994">
          <cell r="B994" t="str">
            <v>Fabricación Estructura Metalica - Tilla</v>
          </cell>
          <cell r="C994">
            <v>2.6725354171163174E-2</v>
          </cell>
          <cell r="D994">
            <v>0.12252955780732698</v>
          </cell>
          <cell r="E994" t="str">
            <v>ton</v>
          </cell>
          <cell r="F994">
            <v>20000</v>
          </cell>
          <cell r="G994">
            <v>3600</v>
          </cell>
          <cell r="H994">
            <v>708</v>
          </cell>
        </row>
        <row r="995">
          <cell r="B995" t="str">
            <v>Fabricación Estructura Metalica - Placa</v>
          </cell>
          <cell r="C995">
            <v>6.6983814523184609E-2</v>
          </cell>
          <cell r="D995">
            <v>2.4163265306117283E-4</v>
          </cell>
          <cell r="E995" t="str">
            <v>ton</v>
          </cell>
          <cell r="F995">
            <v>22000</v>
          </cell>
          <cell r="G995">
            <v>3960</v>
          </cell>
          <cell r="H995">
            <v>1739.32</v>
          </cell>
        </row>
        <row r="996">
          <cell r="A996" t="str">
            <v>c)</v>
          </cell>
          <cell r="B996" t="str">
            <v>Operación Instalación:</v>
          </cell>
        </row>
        <row r="997">
          <cell r="B997" t="str">
            <v>Izaje:</v>
          </cell>
        </row>
        <row r="998">
          <cell r="B998" t="str">
            <v>MO-1001-9 [MAM] Maestro de Carpintería Metálica</v>
          </cell>
          <cell r="C998">
            <v>1</v>
          </cell>
          <cell r="D998">
            <v>0</v>
          </cell>
          <cell r="E998" t="str">
            <v>Día</v>
          </cell>
          <cell r="F998">
            <v>2022.3529411764707</v>
          </cell>
          <cell r="G998">
            <v>364.02</v>
          </cell>
          <cell r="H998">
            <v>2386.37</v>
          </cell>
        </row>
        <row r="999">
          <cell r="B999" t="str">
            <v>Tornillería:</v>
          </cell>
        </row>
        <row r="1000">
          <cell r="B1000" t="str">
            <v>MO-1001-13 [AEM] Armadores Estructuras Metálica</v>
          </cell>
          <cell r="C1000">
            <v>1</v>
          </cell>
          <cell r="D1000">
            <v>0</v>
          </cell>
          <cell r="E1000" t="str">
            <v>Día</v>
          </cell>
          <cell r="F1000">
            <v>1124.7393665158368</v>
          </cell>
          <cell r="G1000">
            <v>202.45</v>
          </cell>
          <cell r="H1000">
            <v>1327.19</v>
          </cell>
        </row>
        <row r="1001">
          <cell r="B1001" t="str">
            <v>MO-1001-14 [AyEM] Ayudante Estructuras Metálica</v>
          </cell>
          <cell r="C1001">
            <v>1</v>
          </cell>
          <cell r="D1001">
            <v>0</v>
          </cell>
          <cell r="E1001" t="str">
            <v>Día</v>
          </cell>
          <cell r="F1001">
            <v>866.50045248868685</v>
          </cell>
          <cell r="G1001">
            <v>155.97</v>
          </cell>
          <cell r="H1001">
            <v>1022.47</v>
          </cell>
        </row>
        <row r="1002">
          <cell r="B1002" t="str">
            <v>Pintura:</v>
          </cell>
        </row>
        <row r="1003">
          <cell r="B1003" t="str">
            <v>MO-1001-12 [PEM] Pintor Estructura Metálica</v>
          </cell>
          <cell r="C1003">
            <v>1</v>
          </cell>
          <cell r="D1003">
            <v>0</v>
          </cell>
          <cell r="E1003" t="str">
            <v>Día</v>
          </cell>
          <cell r="F1003">
            <v>737.38099547511399</v>
          </cell>
          <cell r="G1003">
            <v>132.72999999999999</v>
          </cell>
          <cell r="H1003">
            <v>870.11</v>
          </cell>
        </row>
        <row r="1004">
          <cell r="B1004" t="str">
            <v>Servicios, Herramientas y Equipos</v>
          </cell>
        </row>
        <row r="1005">
          <cell r="B1005" t="str">
            <v>Pistola Neumática P/ Tornilleria</v>
          </cell>
          <cell r="C1005">
            <v>8</v>
          </cell>
          <cell r="D1005">
            <v>0</v>
          </cell>
          <cell r="E1005" t="str">
            <v>Hr</v>
          </cell>
          <cell r="F1005">
            <v>74.152542372881356</v>
          </cell>
          <cell r="G1005">
            <v>13.35</v>
          </cell>
          <cell r="H1005">
            <v>700.02</v>
          </cell>
        </row>
        <row r="1006">
          <cell r="B1006" t="str">
            <v>Compresor p/ Pintura</v>
          </cell>
          <cell r="C1006">
            <v>8</v>
          </cell>
          <cell r="D1006">
            <v>0</v>
          </cell>
          <cell r="E1006" t="str">
            <v>Hr</v>
          </cell>
          <cell r="F1006">
            <v>63.56</v>
          </cell>
          <cell r="G1006">
            <v>11.44</v>
          </cell>
          <cell r="H1006">
            <v>600</v>
          </cell>
        </row>
        <row r="1007">
          <cell r="A1007">
            <v>64.833333333333329</v>
          </cell>
          <cell r="B1007" t="str">
            <v>Correas en  Perfil Z8'' x 20' HN</v>
          </cell>
          <cell r="C1007">
            <v>10</v>
          </cell>
          <cell r="E1007" t="str">
            <v>Ud</v>
          </cell>
          <cell r="G1007">
            <v>284.81957599999998</v>
          </cell>
          <cell r="H1007">
            <v>99.625683698580374</v>
          </cell>
          <cell r="I1007">
            <v>2007.13</v>
          </cell>
        </row>
        <row r="1009">
          <cell r="A1009">
            <v>65.833333333333329</v>
          </cell>
          <cell r="B1009" t="str">
            <v>Análisis de Precio Unitario de 1.00 Sem de Izaje de Estructuras Metalicas:</v>
          </cell>
        </row>
        <row r="1010">
          <cell r="B1010" t="str">
            <v>Materiales</v>
          </cell>
        </row>
        <row r="1011">
          <cell r="B1011" t="str">
            <v>Mano de Obra</v>
          </cell>
        </row>
        <row r="1012">
          <cell r="B1012" t="str">
            <v>Izaje</v>
          </cell>
        </row>
        <row r="1013">
          <cell r="B1013" t="str">
            <v>Grúa de 40 Tonelada</v>
          </cell>
          <cell r="C1013">
            <v>0</v>
          </cell>
          <cell r="D1013">
            <v>0</v>
          </cell>
          <cell r="E1013" t="str">
            <v>hr</v>
          </cell>
          <cell r="F1013">
            <v>5750</v>
          </cell>
          <cell r="G1013">
            <v>1035</v>
          </cell>
          <cell r="H1013">
            <v>0</v>
          </cell>
        </row>
        <row r="1014">
          <cell r="B1014" t="str">
            <v>Grúa de 80 Tonelada</v>
          </cell>
          <cell r="C1014">
            <v>0</v>
          </cell>
          <cell r="D1014">
            <v>0</v>
          </cell>
          <cell r="E1014" t="str">
            <v>hr</v>
          </cell>
          <cell r="F1014">
            <v>7500</v>
          </cell>
          <cell r="G1014">
            <v>1350</v>
          </cell>
          <cell r="H1014">
            <v>0</v>
          </cell>
        </row>
        <row r="1015">
          <cell r="B1015" t="str">
            <v>Grúa de 20 Tonelada</v>
          </cell>
          <cell r="C1015">
            <v>0</v>
          </cell>
          <cell r="D1015">
            <v>0</v>
          </cell>
          <cell r="E1015" t="str">
            <v>hr</v>
          </cell>
          <cell r="F1015">
            <v>3177.9661016949153</v>
          </cell>
          <cell r="G1015">
            <v>572.03</v>
          </cell>
          <cell r="H1015">
            <v>0</v>
          </cell>
        </row>
        <row r="1016">
          <cell r="B1016" t="str">
            <v>Operadores</v>
          </cell>
        </row>
        <row r="1017">
          <cell r="B1017" t="str">
            <v>MO-1001-10 [OPE] Operador de Equipo Pesado (GRÚA)</v>
          </cell>
          <cell r="C1017">
            <v>0</v>
          </cell>
          <cell r="D1017">
            <v>0</v>
          </cell>
          <cell r="E1017" t="str">
            <v>Día</v>
          </cell>
          <cell r="F1017">
            <v>1605.4371040723984</v>
          </cell>
          <cell r="G1017">
            <v>288.98</v>
          </cell>
          <cell r="H1017">
            <v>0</v>
          </cell>
        </row>
        <row r="1018">
          <cell r="B1018" t="str">
            <v>MO-1001-11 [SEM] Soldadores - Estructura Metálica</v>
          </cell>
          <cell r="C1018">
            <v>6</v>
          </cell>
          <cell r="D1018">
            <v>0</v>
          </cell>
          <cell r="E1018" t="str">
            <v>Día</v>
          </cell>
          <cell r="F1018">
            <v>1283.4162895927611</v>
          </cell>
          <cell r="G1018">
            <v>231.01</v>
          </cell>
          <cell r="H1018">
            <v>9086.56</v>
          </cell>
        </row>
        <row r="1019">
          <cell r="B1019" t="str">
            <v>MO-1001-13 [AEM] Armadores Estructuras Metálica</v>
          </cell>
          <cell r="C1019">
            <v>12</v>
          </cell>
          <cell r="D1019">
            <v>0</v>
          </cell>
          <cell r="E1019" t="str">
            <v>Día</v>
          </cell>
          <cell r="F1019">
            <v>1124.7393665158368</v>
          </cell>
          <cell r="G1019">
            <v>202.45</v>
          </cell>
          <cell r="H1019">
            <v>15926.27</v>
          </cell>
        </row>
        <row r="1020">
          <cell r="B1020" t="str">
            <v>MO-1001-14 [AyEM] Ayudante Estructuras Metálica</v>
          </cell>
          <cell r="C1020">
            <v>5</v>
          </cell>
          <cell r="D1020">
            <v>0</v>
          </cell>
          <cell r="E1020" t="str">
            <v>Día</v>
          </cell>
          <cell r="F1020">
            <v>866.50045248868685</v>
          </cell>
          <cell r="G1020">
            <v>155.97</v>
          </cell>
          <cell r="H1020">
            <v>5112.3500000000004</v>
          </cell>
        </row>
        <row r="1021">
          <cell r="B1021" t="str">
            <v>Servicios, Herramientas y Equipos</v>
          </cell>
        </row>
        <row r="1022">
          <cell r="B1022" t="str">
            <v>Andamios</v>
          </cell>
          <cell r="C1022">
            <v>40</v>
          </cell>
          <cell r="D1022">
            <v>0</v>
          </cell>
          <cell r="E1022" t="str">
            <v>Hr</v>
          </cell>
          <cell r="F1022">
            <v>38</v>
          </cell>
          <cell r="G1022">
            <v>6.84</v>
          </cell>
          <cell r="H1022">
            <v>1793.6</v>
          </cell>
        </row>
        <row r="1023">
          <cell r="B1023" t="str">
            <v>Pistola Neumática P/ Tornilleria</v>
          </cell>
          <cell r="C1023">
            <v>40</v>
          </cell>
          <cell r="D1023">
            <v>0</v>
          </cell>
          <cell r="E1023" t="str">
            <v>Hr</v>
          </cell>
          <cell r="F1023">
            <v>74.152542372881356</v>
          </cell>
          <cell r="G1023">
            <v>13.35</v>
          </cell>
          <cell r="H1023">
            <v>3500.1</v>
          </cell>
        </row>
        <row r="1024">
          <cell r="A1024">
            <v>65.833333333333329</v>
          </cell>
          <cell r="B1024" t="str">
            <v>Izaje de Estructuras Metalicas</v>
          </cell>
          <cell r="C1024">
            <v>1</v>
          </cell>
          <cell r="E1024" t="str">
            <v>Sem</v>
          </cell>
          <cell r="I1024">
            <v>35418.879999999997</v>
          </cell>
        </row>
        <row r="1027">
          <cell r="A1027">
            <v>66.833333333333329</v>
          </cell>
          <cell r="B1027" t="str">
            <v>Análisis de Precio Unitario de 39.00 Ud de Combinación Especial:</v>
          </cell>
        </row>
        <row r="1028">
          <cell r="B1028" t="str">
            <v>Servicios, Herramientas y Equipos</v>
          </cell>
        </row>
        <row r="1029">
          <cell r="B1029" t="str">
            <v>Viga Principal W6X9 de 2.72 m + Placa Base Plate 1/2 '' + Esparragos y Pernos: Perno ø 3/4'' x 12'' F1554 A36 (4)ud ( incluye Frabricación &amp; Pintura de Taller)</v>
          </cell>
          <cell r="C1029">
            <v>13</v>
          </cell>
          <cell r="D1029">
            <v>7.6923076923076927E-2</v>
          </cell>
          <cell r="E1029" t="str">
            <v>Ud</v>
          </cell>
          <cell r="F1029">
            <v>0</v>
          </cell>
          <cell r="G1029">
            <v>0</v>
          </cell>
          <cell r="H1029">
            <v>0</v>
          </cell>
        </row>
        <row r="1030">
          <cell r="B1030" t="str">
            <v>Viga Principal W6X9 de 2.72 m + Placa Base Plate 1/2 '' + Esparragos y Pernos: Perno ø 3/4'' x 12'' F1554 A36 (4)ud ( incluye Frabricación &amp; Pintura de Taller)</v>
          </cell>
          <cell r="C1030">
            <v>13</v>
          </cell>
          <cell r="D1030">
            <v>7.6923076923076927E-2</v>
          </cell>
          <cell r="E1030" t="str">
            <v>Ud</v>
          </cell>
          <cell r="F1030">
            <v>0</v>
          </cell>
          <cell r="G1030">
            <v>0</v>
          </cell>
          <cell r="H1030">
            <v>0</v>
          </cell>
        </row>
        <row r="1031">
          <cell r="A1031">
            <v>66.833333333333329</v>
          </cell>
          <cell r="B1031" t="str">
            <v>Combinación Especial</v>
          </cell>
          <cell r="C1031">
            <v>39</v>
          </cell>
          <cell r="E1031" t="str">
            <v>Ud</v>
          </cell>
          <cell r="I1031">
            <v>0</v>
          </cell>
        </row>
        <row r="1033">
          <cell r="A1033">
            <v>67.833333333333329</v>
          </cell>
          <cell r="B1033" t="str">
            <v>Análisis de Precio Unitario de 112.00 m2 de Estructura de Fachada HSS8X8X3/8 + HSS4X4X1/4 de 5.00 m + Plate 3/8 '' + Plate 3/8 '' ( incluye Frabricación &amp; Pintura de Taller):</v>
          </cell>
          <cell r="H1033" t="str">
            <v>Terminal</v>
          </cell>
        </row>
        <row r="1034">
          <cell r="B1034" t="str">
            <v>Materiales</v>
          </cell>
        </row>
        <row r="1035">
          <cell r="A1035" t="str">
            <v>lbm</v>
          </cell>
          <cell r="B1035" t="str">
            <v>Estructura de Fachada</v>
          </cell>
          <cell r="C1035">
            <v>5</v>
          </cell>
          <cell r="D1035" t="str">
            <v>m</v>
          </cell>
          <cell r="I1035" t="str">
            <v>perimeter</v>
          </cell>
        </row>
        <row r="1036">
          <cell r="A1036">
            <v>37.614126502748881</v>
          </cell>
          <cell r="B1036" t="str">
            <v>HSS8X8X3/8</v>
          </cell>
          <cell r="C1036">
            <v>0</v>
          </cell>
          <cell r="D1036">
            <v>0</v>
          </cell>
          <cell r="E1036" t="str">
            <v>pl</v>
          </cell>
          <cell r="F1036">
            <v>1015.5814155742198</v>
          </cell>
          <cell r="G1036">
            <v>182.8</v>
          </cell>
          <cell r="H1036">
            <v>0</v>
          </cell>
          <cell r="I1036">
            <v>2.6666666666666665</v>
          </cell>
        </row>
        <row r="1037">
          <cell r="A1037">
            <v>12.180793525340155</v>
          </cell>
          <cell r="B1037" t="str">
            <v>HSS4X4X1/4</v>
          </cell>
          <cell r="C1037">
            <v>0</v>
          </cell>
          <cell r="D1037">
            <v>0</v>
          </cell>
          <cell r="E1037" t="str">
            <v>pl</v>
          </cell>
          <cell r="F1037">
            <v>328.8814251841842</v>
          </cell>
          <cell r="G1037">
            <v>59.2</v>
          </cell>
          <cell r="H1037">
            <v>0</v>
          </cell>
          <cell r="I1037">
            <v>1.3333333333333333</v>
          </cell>
        </row>
        <row r="1038">
          <cell r="A1038" t="str">
            <v>lbm</v>
          </cell>
          <cell r="B1038" t="str">
            <v>Viga</v>
          </cell>
          <cell r="C1038">
            <v>22.4</v>
          </cell>
          <cell r="D1038" t="str">
            <v>m</v>
          </cell>
          <cell r="I1038" t="str">
            <v>perimeter</v>
          </cell>
        </row>
        <row r="1039">
          <cell r="A1039">
            <v>37.614126502748881</v>
          </cell>
          <cell r="B1039" t="str">
            <v>HSS8X8X3/8</v>
          </cell>
          <cell r="C1039">
            <v>0</v>
          </cell>
          <cell r="D1039">
            <v>0</v>
          </cell>
          <cell r="E1039" t="str">
            <v>pl</v>
          </cell>
          <cell r="F1039">
            <v>1015.5814155742198</v>
          </cell>
          <cell r="G1039">
            <v>182.8</v>
          </cell>
          <cell r="H1039">
            <v>0</v>
          </cell>
          <cell r="I1039">
            <v>2.6666666666666665</v>
          </cell>
        </row>
        <row r="1040">
          <cell r="A1040" t="str">
            <v>lbm</v>
          </cell>
          <cell r="B1040" t="str">
            <v>Riostra</v>
          </cell>
          <cell r="C1040">
            <v>5.3851648071345037</v>
          </cell>
          <cell r="D1040" t="str">
            <v>m</v>
          </cell>
          <cell r="I1040" t="str">
            <v>perimeter</v>
          </cell>
        </row>
        <row r="1041">
          <cell r="A1041">
            <v>12.180793525340155</v>
          </cell>
          <cell r="B1041" t="str">
            <v>HSS4X4X1/4</v>
          </cell>
          <cell r="C1041">
            <v>0</v>
          </cell>
          <cell r="D1041">
            <v>0</v>
          </cell>
          <cell r="E1041" t="str">
            <v>pl</v>
          </cell>
          <cell r="F1041">
            <v>328.8814251841842</v>
          </cell>
          <cell r="G1041">
            <v>59.2</v>
          </cell>
          <cell r="H1041">
            <v>0</v>
          </cell>
          <cell r="I1041">
            <v>1.3333333333333333</v>
          </cell>
        </row>
        <row r="1042">
          <cell r="A1042" t="str">
            <v>lbm</v>
          </cell>
          <cell r="B1042" t="str">
            <v>Riostra</v>
          </cell>
          <cell r="C1042">
            <v>6.2801273872430325</v>
          </cell>
          <cell r="D1042" t="str">
            <v>m</v>
          </cell>
          <cell r="I1042" t="str">
            <v>perimeter</v>
          </cell>
        </row>
        <row r="1043">
          <cell r="A1043">
            <v>12.180793525340155</v>
          </cell>
          <cell r="B1043" t="str">
            <v>HSS4X4X1/4</v>
          </cell>
          <cell r="C1043">
            <v>0</v>
          </cell>
          <cell r="D1043">
            <v>0</v>
          </cell>
          <cell r="E1043" t="str">
            <v>pl</v>
          </cell>
          <cell r="F1043">
            <v>328.8814251841842</v>
          </cell>
          <cell r="G1043">
            <v>59.2</v>
          </cell>
          <cell r="H1043">
            <v>0</v>
          </cell>
          <cell r="I1043">
            <v>1.3333333333333333</v>
          </cell>
        </row>
        <row r="1044">
          <cell r="A1044" t="str">
            <v>lbm</v>
          </cell>
          <cell r="B1044" t="str">
            <v>Riostra</v>
          </cell>
          <cell r="C1044">
            <v>5.2497618993626753</v>
          </cell>
          <cell r="D1044" t="str">
            <v>m</v>
          </cell>
          <cell r="I1044" t="str">
            <v>perimeter</v>
          </cell>
        </row>
        <row r="1045">
          <cell r="A1045">
            <v>12.180793525340155</v>
          </cell>
          <cell r="B1045" t="str">
            <v>HSS4X4X1/4</v>
          </cell>
          <cell r="C1045">
            <v>0</v>
          </cell>
          <cell r="D1045">
            <v>0</v>
          </cell>
          <cell r="E1045" t="str">
            <v>pl</v>
          </cell>
          <cell r="F1045">
            <v>328.8814251841842</v>
          </cell>
          <cell r="G1045">
            <v>59.2</v>
          </cell>
          <cell r="H1045">
            <v>0</v>
          </cell>
          <cell r="I1045">
            <v>1.3333333333333333</v>
          </cell>
        </row>
        <row r="1046">
          <cell r="B1046" t="str">
            <v>Conexión  Plate</v>
          </cell>
        </row>
        <row r="1047">
          <cell r="A1047">
            <v>15.3125</v>
          </cell>
          <cell r="B1047" t="str">
            <v>Plate 3/8 ''</v>
          </cell>
          <cell r="C1047">
            <v>12.083333333333334</v>
          </cell>
          <cell r="D1047">
            <v>1.3793103448276548E-3</v>
          </cell>
          <cell r="E1047" t="str">
            <v>p2</v>
          </cell>
          <cell r="F1047">
            <v>413.4375</v>
          </cell>
          <cell r="G1047">
            <v>74.42</v>
          </cell>
          <cell r="H1047">
            <v>5903.08</v>
          </cell>
          <cell r="I1047">
            <v>2</v>
          </cell>
        </row>
        <row r="1048">
          <cell r="A1048">
            <v>15.3125</v>
          </cell>
          <cell r="B1048" t="str">
            <v>Plate 3/8 ''</v>
          </cell>
          <cell r="C1048">
            <v>5.5555555555555554</v>
          </cell>
          <cell r="D1048">
            <v>8.000000000000132E-3</v>
          </cell>
          <cell r="E1048" t="str">
            <v>p2</v>
          </cell>
          <cell r="F1048">
            <v>413.4375</v>
          </cell>
          <cell r="G1048">
            <v>74.42</v>
          </cell>
          <cell r="H1048">
            <v>2732</v>
          </cell>
          <cell r="I1048">
            <v>2</v>
          </cell>
        </row>
        <row r="1049">
          <cell r="A1049">
            <v>15.3125</v>
          </cell>
          <cell r="B1049" t="str">
            <v>Plate 3/8 ''</v>
          </cell>
          <cell r="C1049">
            <v>0.88888888888888884</v>
          </cell>
          <cell r="D1049">
            <v>1.250000000000008E-2</v>
          </cell>
          <cell r="E1049" t="str">
            <v>p2</v>
          </cell>
          <cell r="F1049">
            <v>413.4375</v>
          </cell>
          <cell r="G1049">
            <v>74.42</v>
          </cell>
          <cell r="H1049">
            <v>439.07</v>
          </cell>
          <cell r="I1049">
            <v>2</v>
          </cell>
        </row>
        <row r="1050">
          <cell r="A1050">
            <v>15.3125</v>
          </cell>
          <cell r="B1050" t="str">
            <v>Plate 3/8 ''</v>
          </cell>
          <cell r="C1050">
            <v>6.25</v>
          </cell>
          <cell r="D1050">
            <v>8.0000000000001129E-3</v>
          </cell>
          <cell r="E1050" t="str">
            <v>p2</v>
          </cell>
          <cell r="F1050">
            <v>413.4375</v>
          </cell>
          <cell r="G1050">
            <v>74.42</v>
          </cell>
          <cell r="H1050">
            <v>3073.5</v>
          </cell>
          <cell r="I1050">
            <v>2</v>
          </cell>
        </row>
        <row r="1051">
          <cell r="B1051" t="str">
            <v>Casquillos</v>
          </cell>
        </row>
        <row r="1052">
          <cell r="A1052">
            <v>15.3125</v>
          </cell>
          <cell r="B1052" t="str">
            <v>Plate 3/8 ''</v>
          </cell>
          <cell r="C1052">
            <v>17.5</v>
          </cell>
          <cell r="D1052">
            <v>0</v>
          </cell>
          <cell r="E1052" t="str">
            <v>p2</v>
          </cell>
          <cell r="F1052">
            <v>413.4375</v>
          </cell>
          <cell r="G1052">
            <v>74.42</v>
          </cell>
          <cell r="H1052">
            <v>8537.51</v>
          </cell>
          <cell r="I1052">
            <v>2</v>
          </cell>
        </row>
        <row r="1053">
          <cell r="A1053">
            <v>0</v>
          </cell>
          <cell r="B1053" t="str">
            <v>Tornillo Autotaladrante 1 1/4" x 12</v>
          </cell>
          <cell r="C1053">
            <v>240</v>
          </cell>
          <cell r="D1053">
            <v>0</v>
          </cell>
          <cell r="E1053" t="str">
            <v>ud</v>
          </cell>
          <cell r="F1053">
            <v>2.77</v>
          </cell>
          <cell r="G1053">
            <v>0.5</v>
          </cell>
          <cell r="H1053">
            <v>784.8</v>
          </cell>
          <cell r="I1053">
            <v>0</v>
          </cell>
        </row>
        <row r="1054">
          <cell r="B1054" t="str">
            <v>Correa</v>
          </cell>
          <cell r="C1054">
            <v>22.4</v>
          </cell>
        </row>
        <row r="1055">
          <cell r="A1055">
            <v>4.8</v>
          </cell>
          <cell r="B1055" t="str">
            <v>C12x3/32</v>
          </cell>
          <cell r="C1055">
            <v>0</v>
          </cell>
          <cell r="D1055">
            <v>0</v>
          </cell>
          <cell r="E1055" t="str">
            <v>pl</v>
          </cell>
          <cell r="F1055">
            <v>121.875</v>
          </cell>
          <cell r="G1055">
            <v>21.94</v>
          </cell>
          <cell r="H1055">
            <v>0</v>
          </cell>
          <cell r="I1055">
            <v>0.20833333333333334</v>
          </cell>
        </row>
        <row r="1056">
          <cell r="B1056" t="str">
            <v>Conexión  Plate</v>
          </cell>
          <cell r="C1056">
            <v>22.4</v>
          </cell>
        </row>
        <row r="1057">
          <cell r="A1057">
            <v>0</v>
          </cell>
          <cell r="B1057" t="str">
            <v>Conexión Shear plate Viga + Fachada [ HSS8 @ W24 ]</v>
          </cell>
          <cell r="C1057">
            <v>8</v>
          </cell>
          <cell r="D1057">
            <v>0</v>
          </cell>
          <cell r="E1057" t="str">
            <v>Ud</v>
          </cell>
          <cell r="F1057">
            <v>5369.04</v>
          </cell>
          <cell r="G1057">
            <v>0</v>
          </cell>
          <cell r="H1057">
            <v>42952.32</v>
          </cell>
          <cell r="I1057">
            <v>0</v>
          </cell>
        </row>
        <row r="1058">
          <cell r="A1058">
            <v>0</v>
          </cell>
          <cell r="B1058" t="str">
            <v>Conexión Shear plate Viga + Fachada [ HSS4 @ W24 ]</v>
          </cell>
          <cell r="C1058">
            <v>6</v>
          </cell>
          <cell r="D1058">
            <v>0</v>
          </cell>
          <cell r="E1058" t="str">
            <v>Ud</v>
          </cell>
          <cell r="F1058">
            <v>5369.04</v>
          </cell>
          <cell r="G1058">
            <v>0</v>
          </cell>
          <cell r="H1058">
            <v>32214.240000000002</v>
          </cell>
          <cell r="I1058">
            <v>0</v>
          </cell>
        </row>
        <row r="1059">
          <cell r="B1059" t="str">
            <v>Casquillos</v>
          </cell>
        </row>
        <row r="1060">
          <cell r="A1060">
            <v>15.3125</v>
          </cell>
          <cell r="B1060" t="str">
            <v>Plate 3/8 ''</v>
          </cell>
          <cell r="C1060">
            <v>17.5</v>
          </cell>
          <cell r="D1060">
            <v>0</v>
          </cell>
          <cell r="E1060" t="str">
            <v>p2</v>
          </cell>
          <cell r="F1060">
            <v>413.4375</v>
          </cell>
          <cell r="G1060">
            <v>74.42</v>
          </cell>
          <cell r="H1060">
            <v>8537.51</v>
          </cell>
          <cell r="I1060">
            <v>2</v>
          </cell>
        </row>
        <row r="1061">
          <cell r="A1061">
            <v>0</v>
          </cell>
          <cell r="B1061" t="str">
            <v>Tornillo Autotaladrante 1 1/4" x 12</v>
          </cell>
          <cell r="C1061">
            <v>240</v>
          </cell>
          <cell r="D1061">
            <v>0</v>
          </cell>
          <cell r="E1061" t="str">
            <v>ud</v>
          </cell>
          <cell r="F1061">
            <v>2.77</v>
          </cell>
          <cell r="G1061">
            <v>0.5</v>
          </cell>
          <cell r="H1061">
            <v>784.8</v>
          </cell>
          <cell r="I1061">
            <v>0</v>
          </cell>
        </row>
        <row r="1062">
          <cell r="B1062" t="str">
            <v>Cubierta</v>
          </cell>
        </row>
        <row r="1063">
          <cell r="A1063">
            <v>0</v>
          </cell>
          <cell r="B1063" t="str">
            <v>STANDING SEAM NATURAL</v>
          </cell>
          <cell r="C1063">
            <v>112</v>
          </cell>
          <cell r="D1063">
            <v>0</v>
          </cell>
          <cell r="E1063" t="str">
            <v>m2</v>
          </cell>
          <cell r="F1063">
            <v>750</v>
          </cell>
          <cell r="G1063">
            <v>135</v>
          </cell>
          <cell r="H1063">
            <v>99120</v>
          </cell>
          <cell r="I1063">
            <v>0</v>
          </cell>
        </row>
        <row r="1064">
          <cell r="A1064">
            <v>0</v>
          </cell>
          <cell r="B1064" t="str">
            <v>Tornillo Autotaladrante 1 1/2" x 10</v>
          </cell>
          <cell r="C1064">
            <v>380</v>
          </cell>
          <cell r="D1064">
            <v>0</v>
          </cell>
          <cell r="E1064" t="str">
            <v>ud</v>
          </cell>
          <cell r="F1064">
            <v>2.2400000000000002</v>
          </cell>
          <cell r="G1064">
            <v>0.4</v>
          </cell>
          <cell r="H1064">
            <v>1003.2</v>
          </cell>
          <cell r="I1064">
            <v>0</v>
          </cell>
        </row>
        <row r="1065">
          <cell r="B1065" t="str">
            <v>Mano de Obra</v>
          </cell>
        </row>
        <row r="1066">
          <cell r="B1066" t="str">
            <v>Frabricación</v>
          </cell>
        </row>
        <row r="1067">
          <cell r="B1067" t="str">
            <v>SandBlasting Superficie Metálicas</v>
          </cell>
          <cell r="C1067">
            <v>7.85546816</v>
          </cell>
          <cell r="D1067">
            <v>5.7690259927172655E-4</v>
          </cell>
          <cell r="E1067" t="str">
            <v>m2</v>
          </cell>
          <cell r="F1067">
            <v>169.5</v>
          </cell>
          <cell r="G1067">
            <v>30.51</v>
          </cell>
          <cell r="H1067">
            <v>1572.08</v>
          </cell>
        </row>
        <row r="1068">
          <cell r="B1068" t="str">
            <v>Fabricación Estructura Metalica - Columna</v>
          </cell>
          <cell r="C1068">
            <v>0</v>
          </cell>
          <cell r="D1068">
            <v>0</v>
          </cell>
          <cell r="E1068" t="str">
            <v>ton</v>
          </cell>
          <cell r="F1068">
            <v>11999.999999999998</v>
          </cell>
          <cell r="G1068">
            <v>2160</v>
          </cell>
          <cell r="H1068">
            <v>0</v>
          </cell>
        </row>
        <row r="1069">
          <cell r="B1069" t="str">
            <v>Fabricación Estructura Metalica - Viga</v>
          </cell>
          <cell r="C1069">
            <v>0.13398437499999993</v>
          </cell>
          <cell r="D1069">
            <v>4.4897959183674091E-2</v>
          </cell>
          <cell r="E1069" t="str">
            <v>ton</v>
          </cell>
          <cell r="F1069">
            <v>11999.999999999998</v>
          </cell>
          <cell r="G1069">
            <v>2160</v>
          </cell>
          <cell r="H1069">
            <v>1982.4</v>
          </cell>
        </row>
        <row r="1070">
          <cell r="B1070" t="str">
            <v>Fabricación Estructura Metalica - Placa</v>
          </cell>
          <cell r="C1070">
            <v>0.18970486111111112</v>
          </cell>
          <cell r="D1070">
            <v>1.5557792623775472E-3</v>
          </cell>
          <cell r="E1070" t="str">
            <v>ton</v>
          </cell>
          <cell r="F1070">
            <v>22000</v>
          </cell>
          <cell r="G1070">
            <v>3960</v>
          </cell>
          <cell r="H1070">
            <v>4932.3999999999996</v>
          </cell>
        </row>
        <row r="1071">
          <cell r="B1071" t="str">
            <v>Pintura de Taller</v>
          </cell>
        </row>
        <row r="1072">
          <cell r="B1072" t="str">
            <v>MO-1001-13 [AEM] Armadores Estructuras Metálica</v>
          </cell>
          <cell r="C1072">
            <v>2</v>
          </cell>
          <cell r="D1072">
            <v>0</v>
          </cell>
          <cell r="E1072" t="str">
            <v>Día</v>
          </cell>
          <cell r="F1072">
            <v>1124.7393665158368</v>
          </cell>
          <cell r="G1072">
            <v>202.45</v>
          </cell>
          <cell r="H1072">
            <v>2654.38</v>
          </cell>
        </row>
        <row r="1073">
          <cell r="B1073" t="str">
            <v>MO-1001-11 [SEM] Soldadores - Estructura Metálica</v>
          </cell>
          <cell r="C1073">
            <v>7</v>
          </cell>
          <cell r="D1073">
            <v>0</v>
          </cell>
          <cell r="E1073" t="str">
            <v>Día</v>
          </cell>
          <cell r="F1073">
            <v>1283.4162895927611</v>
          </cell>
          <cell r="G1073">
            <v>231.01</v>
          </cell>
          <cell r="H1073">
            <v>10600.98</v>
          </cell>
        </row>
        <row r="1074">
          <cell r="B1074" t="str">
            <v>MO-1001-12 [PEM] Pintor Estructura Metálica</v>
          </cell>
          <cell r="C1074">
            <v>3</v>
          </cell>
          <cell r="D1074">
            <v>0</v>
          </cell>
          <cell r="E1074" t="str">
            <v>Día</v>
          </cell>
          <cell r="F1074">
            <v>737.38099547511399</v>
          </cell>
          <cell r="G1074">
            <v>132.72999999999999</v>
          </cell>
          <cell r="H1074">
            <v>2610.33</v>
          </cell>
        </row>
        <row r="1075">
          <cell r="B1075" t="str">
            <v>MO-1001-14 [AyEM] Ayudante Estructuras Metálica</v>
          </cell>
          <cell r="C1075">
            <v>3</v>
          </cell>
          <cell r="D1075">
            <v>0</v>
          </cell>
          <cell r="E1075" t="str">
            <v>Día</v>
          </cell>
          <cell r="F1075">
            <v>866.50045248868685</v>
          </cell>
          <cell r="G1075">
            <v>155.97</v>
          </cell>
          <cell r="H1075">
            <v>3067.41</v>
          </cell>
        </row>
        <row r="1076">
          <cell r="B1076" t="str">
            <v>Servicios, Herramientas y Equipos</v>
          </cell>
        </row>
        <row r="1077">
          <cell r="B1077" t="str">
            <v>Compresor p/ Pintura</v>
          </cell>
          <cell r="C1077">
            <v>24</v>
          </cell>
          <cell r="D1077">
            <v>0</v>
          </cell>
          <cell r="E1077" t="str">
            <v>Hr</v>
          </cell>
          <cell r="F1077">
            <v>63.56</v>
          </cell>
          <cell r="G1077">
            <v>11.44</v>
          </cell>
          <cell r="H1077">
            <v>1800</v>
          </cell>
        </row>
        <row r="1078">
          <cell r="A1078">
            <v>67.833333333333329</v>
          </cell>
          <cell r="B1078" t="str">
            <v>Estructura de Fachada HSS8X8X3/8 + HSS4X4X1/4 de 5.00 m + Plate 3/8 '' + Plate 3/8 '' ( incluye Frabricación &amp; Pintura de Taller)</v>
          </cell>
          <cell r="C1078">
            <v>112</v>
          </cell>
          <cell r="E1078" t="str">
            <v>m2</v>
          </cell>
          <cell r="G1078">
            <v>363.46900630212667</v>
          </cell>
          <cell r="I1078">
            <v>2100.91</v>
          </cell>
        </row>
        <row r="1080">
          <cell r="A1080">
            <v>68.833333333333329</v>
          </cell>
          <cell r="B1080" t="str">
            <v>Análisis de Precio Unitario de 6940.25 m2 de Metaldeck [ t = 127 ] mm Primer Nivel - Deck 2" AE 22 + L6x6x3/8 + Conectores C4x 5.4#:</v>
          </cell>
          <cell r="I1080" t="str">
            <v>Caballeria - Cafeteria</v>
          </cell>
        </row>
        <row r="1081">
          <cell r="B1081" t="str">
            <v>Materiales</v>
          </cell>
        </row>
        <row r="1082">
          <cell r="B1082" t="str">
            <v>Hormigones Industriales</v>
          </cell>
        </row>
        <row r="1083">
          <cell r="B1083" t="str">
            <v>Hormigón industrial f'c 210 Kg/cm² @ 28d</v>
          </cell>
          <cell r="C1083">
            <v>881.41174999999998</v>
          </cell>
          <cell r="D1083">
            <v>9.3599841391825444E-6</v>
          </cell>
          <cell r="E1083" t="str">
            <v>m3</v>
          </cell>
          <cell r="F1083">
            <v>4491.5254237288136</v>
          </cell>
          <cell r="G1083">
            <v>808.47</v>
          </cell>
          <cell r="H1083">
            <v>4671521.97</v>
          </cell>
        </row>
        <row r="1084">
          <cell r="B1084" t="str">
            <v>Aceros</v>
          </cell>
        </row>
        <row r="1085">
          <cell r="B1085" t="str">
            <v xml:space="preserve">Acero malla (D2.3 x D2.3, 100 x 100,Rollo 2.40 x 40.00 m., 4.85 qq) </v>
          </cell>
          <cell r="C1085">
            <v>72.294270833333343</v>
          </cell>
          <cell r="D1085">
            <v>1.0086091999460279E-5</v>
          </cell>
          <cell r="E1085" t="str">
            <v xml:space="preserve"> Rollo </v>
          </cell>
          <cell r="F1085">
            <v>8960.1694915254247</v>
          </cell>
          <cell r="G1085">
            <v>1612.83</v>
          </cell>
          <cell r="H1085">
            <v>764375</v>
          </cell>
        </row>
        <row r="1086">
          <cell r="B1086" t="str">
            <v>C4X5.4</v>
          </cell>
          <cell r="C1086">
            <v>2844.375</v>
          </cell>
          <cell r="D1086">
            <v>1.7578554164303719E-6</v>
          </cell>
          <cell r="E1086" t="str">
            <v>pl</v>
          </cell>
          <cell r="F1086">
            <v>145.80000000000001</v>
          </cell>
          <cell r="G1086">
            <v>26.24</v>
          </cell>
          <cell r="H1086">
            <v>489347.14</v>
          </cell>
        </row>
        <row r="1087">
          <cell r="B1087" t="str">
            <v>Metaldeck Cal 22</v>
          </cell>
          <cell r="C1087">
            <v>6940.25</v>
          </cell>
          <cell r="D1087">
            <v>0</v>
          </cell>
          <cell r="E1087" t="str">
            <v>pl</v>
          </cell>
          <cell r="F1087">
            <v>299.91666666666669</v>
          </cell>
          <cell r="G1087">
            <v>53.99</v>
          </cell>
          <cell r="H1087">
            <v>2456200.7400000002</v>
          </cell>
        </row>
        <row r="1088">
          <cell r="B1088" t="str">
            <v>L6X6X3/8</v>
          </cell>
          <cell r="C1088">
            <v>4325.2296587926512</v>
          </cell>
          <cell r="D1088">
            <v>7.8887683702951597E-8</v>
          </cell>
          <cell r="E1088" t="str">
            <v>pl</v>
          </cell>
          <cell r="F1088">
            <v>402.3</v>
          </cell>
          <cell r="G1088">
            <v>72.41</v>
          </cell>
          <cell r="H1088">
            <v>2053229.93</v>
          </cell>
        </row>
        <row r="1089">
          <cell r="B1089" t="str">
            <v>Acero ø3/8''</v>
          </cell>
          <cell r="C1089">
            <v>9.6664566929133855</v>
          </cell>
          <cell r="D1089">
            <v>3.6655697109904621E-4</v>
          </cell>
          <cell r="E1089" t="str">
            <v>QQ</v>
          </cell>
          <cell r="F1089">
            <v>1864.4067796610161</v>
          </cell>
          <cell r="G1089">
            <v>335.59</v>
          </cell>
          <cell r="H1089">
            <v>21273.97</v>
          </cell>
        </row>
        <row r="1090">
          <cell r="B1090" t="str">
            <v>Acero ø1/2''</v>
          </cell>
          <cell r="D1090">
            <v>0</v>
          </cell>
          <cell r="E1090" t="str">
            <v>QQ</v>
          </cell>
          <cell r="F1090">
            <v>1864.4067796610161</v>
          </cell>
          <cell r="G1090">
            <v>335.59</v>
          </cell>
          <cell r="H1090">
            <v>2200</v>
          </cell>
        </row>
        <row r="1091">
          <cell r="B1091" t="str">
            <v>Acero ø3/4''</v>
          </cell>
          <cell r="D1091">
            <v>0</v>
          </cell>
          <cell r="E1091" t="str">
            <v>QQ</v>
          </cell>
          <cell r="F1091">
            <v>1864.4067796610161</v>
          </cell>
          <cell r="G1091">
            <v>335.59</v>
          </cell>
          <cell r="H1091">
            <v>2200</v>
          </cell>
        </row>
        <row r="1092">
          <cell r="B1092" t="str">
            <v>Acero ø1''</v>
          </cell>
          <cell r="D1092">
            <v>0</v>
          </cell>
          <cell r="E1092" t="str">
            <v>QQ</v>
          </cell>
          <cell r="F1092">
            <v>1864.4067796610161</v>
          </cell>
          <cell r="G1092">
            <v>335.59</v>
          </cell>
          <cell r="H1092">
            <v>2200</v>
          </cell>
        </row>
        <row r="1093">
          <cell r="B1093" t="str">
            <v>Misceláneos</v>
          </cell>
        </row>
        <row r="1094">
          <cell r="B1094" t="str">
            <v xml:space="preserve">Alambre No.18 </v>
          </cell>
          <cell r="C1094">
            <v>19.332913385826771</v>
          </cell>
          <cell r="D1094">
            <v>3.6655697109904621E-4</v>
          </cell>
          <cell r="E1094" t="str">
            <v xml:space="preserve"> Lbs </v>
          </cell>
          <cell r="F1094">
            <v>32.203389830508478</v>
          </cell>
          <cell r="G1094">
            <v>5.8</v>
          </cell>
          <cell r="H1094">
            <v>734.99</v>
          </cell>
        </row>
        <row r="1095">
          <cell r="B1095" t="str">
            <v>Mano de Obra</v>
          </cell>
        </row>
        <row r="1096">
          <cell r="B1096" t="str">
            <v>M. O.1077-9 [9] Coloc. acero normal</v>
          </cell>
          <cell r="C1096">
            <v>9.6664566929133855</v>
          </cell>
          <cell r="D1096">
            <v>3.6655697109904621E-4</v>
          </cell>
          <cell r="E1096" t="str">
            <v>qq</v>
          </cell>
          <cell r="F1096">
            <v>321.74313473582782</v>
          </cell>
          <cell r="G1096">
            <v>0</v>
          </cell>
          <cell r="H1096">
            <v>3111.26</v>
          </cell>
        </row>
        <row r="1097">
          <cell r="B1097" t="str">
            <v>M. O.1077-8 [8] Coloc. acero malla electrosoldada</v>
          </cell>
          <cell r="C1097">
            <v>350.62721354166666</v>
          </cell>
          <cell r="D1097">
            <v>7.9470680703494436E-6</v>
          </cell>
          <cell r="E1097" t="str">
            <v>qq</v>
          </cell>
          <cell r="F1097">
            <v>482.36294691224271</v>
          </cell>
          <cell r="G1097">
            <v>0</v>
          </cell>
          <cell r="H1097">
            <v>169130.92</v>
          </cell>
        </row>
        <row r="1098">
          <cell r="B1098" t="str">
            <v>M. O.1014A-1 [1] Vaciado de Hormigón Industrial</v>
          </cell>
          <cell r="C1098">
            <v>881.41174999999998</v>
          </cell>
          <cell r="D1098">
            <v>9.3599841391825444E-6</v>
          </cell>
          <cell r="E1098" t="str">
            <v>m³</v>
          </cell>
          <cell r="F1098">
            <v>491.64407094362468</v>
          </cell>
          <cell r="G1098">
            <v>0</v>
          </cell>
          <cell r="H1098">
            <v>433344.92</v>
          </cell>
        </row>
        <row r="1099">
          <cell r="B1099" t="str">
            <v>Servicios, Herramientas y Equipos</v>
          </cell>
        </row>
        <row r="1100">
          <cell r="B1100" t="str">
            <v>Herramientas Menores Varilleros</v>
          </cell>
          <cell r="C1100">
            <v>11068870.84</v>
          </cell>
          <cell r="D1100">
            <v>0</v>
          </cell>
          <cell r="E1100" t="str">
            <v>%</v>
          </cell>
          <cell r="F1100">
            <v>1.6E-2</v>
          </cell>
          <cell r="G1100">
            <v>0</v>
          </cell>
          <cell r="H1100">
            <v>177101.93</v>
          </cell>
        </row>
        <row r="1101">
          <cell r="A1101">
            <v>68.833333333333329</v>
          </cell>
          <cell r="B1101" t="str">
            <v>Metaldeck [ t = 127 ] mm Primer Nivel - Deck 2" AE 22 + L6x6x3/8 + Conectores C4x 5.4#</v>
          </cell>
          <cell r="C1101">
            <v>6940.25</v>
          </cell>
          <cell r="E1101" t="str">
            <v>m2</v>
          </cell>
          <cell r="G1101">
            <v>229.8316389971543</v>
          </cell>
          <cell r="I1101">
            <v>1620.4</v>
          </cell>
        </row>
      </sheetData>
      <sheetData sheetId="8">
        <row r="1">
          <cell r="A1" t="str">
            <v>Fecha</v>
          </cell>
          <cell r="B1" t="str">
            <v>Proveedor</v>
          </cell>
          <cell r="C1" t="str">
            <v>ID Cotización</v>
          </cell>
          <cell r="D1" t="str">
            <v>Artículo</v>
          </cell>
          <cell r="E1" t="str">
            <v>UD</v>
          </cell>
          <cell r="F1" t="str">
            <v>Costo Unitario</v>
          </cell>
          <cell r="G1">
            <v>0.18</v>
          </cell>
          <cell r="H1" t="str">
            <v>Costo Unitario + ITBIS</v>
          </cell>
        </row>
        <row r="2">
          <cell r="D2" t="str">
            <v>Agregados</v>
          </cell>
        </row>
        <row r="3">
          <cell r="D3" t="str">
            <v xml:space="preserve">Agua Potable </v>
          </cell>
          <cell r="E3" t="str">
            <v xml:space="preserve"> Gls </v>
          </cell>
          <cell r="F3">
            <v>0.44067796610169496</v>
          </cell>
          <cell r="G3">
            <v>7.9322033898305097E-2</v>
          </cell>
          <cell r="H3">
            <v>0.52</v>
          </cell>
        </row>
        <row r="4">
          <cell r="D4" t="str">
            <v xml:space="preserve">Arena Itabo Lavada </v>
          </cell>
          <cell r="E4" t="str">
            <v xml:space="preserve"> m3 </v>
          </cell>
          <cell r="F4">
            <v>805.08474576271192</v>
          </cell>
          <cell r="G4">
            <v>144.91525423728814</v>
          </cell>
          <cell r="H4">
            <v>950</v>
          </cell>
        </row>
        <row r="5">
          <cell r="D5" t="str">
            <v xml:space="preserve">Arena triturada Fina </v>
          </cell>
          <cell r="E5" t="str">
            <v xml:space="preserve"> m3 </v>
          </cell>
          <cell r="F5">
            <v>805.08474576271192</v>
          </cell>
          <cell r="G5">
            <v>144.91525423728814</v>
          </cell>
          <cell r="H5">
            <v>950</v>
          </cell>
        </row>
        <row r="6">
          <cell r="D6" t="str">
            <v xml:space="preserve">Caliche </v>
          </cell>
          <cell r="E6" t="str">
            <v xml:space="preserve"> m3 </v>
          </cell>
          <cell r="F6">
            <v>0</v>
          </cell>
          <cell r="G6">
            <v>0</v>
          </cell>
          <cell r="H6">
            <v>0</v>
          </cell>
        </row>
        <row r="7">
          <cell r="D7" t="str">
            <v xml:space="preserve">Calzos de Hormigón Simple </v>
          </cell>
          <cell r="E7" t="str">
            <v>Ud</v>
          </cell>
          <cell r="F7">
            <v>1.8135593220338986</v>
          </cell>
          <cell r="G7">
            <v>0.32644067796610171</v>
          </cell>
          <cell r="H7">
            <v>2.14</v>
          </cell>
        </row>
        <row r="8">
          <cell r="D8" t="str">
            <v xml:space="preserve">Cemento Blanco </v>
          </cell>
          <cell r="E8" t="str">
            <v xml:space="preserve"> Fdas </v>
          </cell>
          <cell r="F8">
            <v>635.59322033898309</v>
          </cell>
          <cell r="G8">
            <v>114.40677966101696</v>
          </cell>
          <cell r="H8">
            <v>750</v>
          </cell>
        </row>
        <row r="9">
          <cell r="D9" t="str">
            <v xml:space="preserve">Cemento Portland Tipo I </v>
          </cell>
          <cell r="E9" t="str">
            <v xml:space="preserve"> Fdas </v>
          </cell>
          <cell r="F9">
            <v>207.62711864406782</v>
          </cell>
          <cell r="G9">
            <v>37.372881355932208</v>
          </cell>
          <cell r="H9">
            <v>245.00000000000003</v>
          </cell>
        </row>
        <row r="10">
          <cell r="D10" t="str">
            <v xml:space="preserve">Carbonato Cálcico </v>
          </cell>
          <cell r="E10" t="str">
            <v xml:space="preserve"> Fdas </v>
          </cell>
          <cell r="F10">
            <v>0</v>
          </cell>
          <cell r="G10">
            <v>0</v>
          </cell>
          <cell r="H10">
            <v>0</v>
          </cell>
        </row>
        <row r="11">
          <cell r="D11" t="str">
            <v xml:space="preserve">Derretido (rinde 25 m2/fdas) </v>
          </cell>
          <cell r="E11" t="str">
            <v xml:space="preserve"> Fdas </v>
          </cell>
          <cell r="F11">
            <v>295.76271186440681</v>
          </cell>
          <cell r="G11">
            <v>53.237288135593225</v>
          </cell>
          <cell r="H11">
            <v>349.00000000000006</v>
          </cell>
        </row>
        <row r="12">
          <cell r="D12" t="str">
            <v xml:space="preserve">Derretido Blanco </v>
          </cell>
          <cell r="E12" t="str">
            <v xml:space="preserve"> Fdas </v>
          </cell>
          <cell r="F12">
            <v>650</v>
          </cell>
          <cell r="G12">
            <v>117</v>
          </cell>
          <cell r="H12">
            <v>767</v>
          </cell>
        </row>
        <row r="13">
          <cell r="D13" t="str">
            <v xml:space="preserve">Derretido Colores Especiales </v>
          </cell>
          <cell r="E13" t="str">
            <v xml:space="preserve"> Fdas </v>
          </cell>
          <cell r="F13">
            <v>850</v>
          </cell>
          <cell r="G13">
            <v>153</v>
          </cell>
          <cell r="H13">
            <v>1003</v>
          </cell>
        </row>
        <row r="14">
          <cell r="D14" t="str">
            <v xml:space="preserve">Derretido gris </v>
          </cell>
          <cell r="E14" t="str">
            <v xml:space="preserve"> Fdas </v>
          </cell>
          <cell r="F14">
            <v>475</v>
          </cell>
          <cell r="G14">
            <v>85.5</v>
          </cell>
          <cell r="H14">
            <v>560.5</v>
          </cell>
        </row>
        <row r="15">
          <cell r="D15" t="str">
            <v xml:space="preserve">Grava 1 1/2'' </v>
          </cell>
          <cell r="E15" t="str">
            <v xml:space="preserve"> m3 </v>
          </cell>
          <cell r="F15">
            <v>932.20338983050851</v>
          </cell>
          <cell r="G15">
            <v>167.79661016949152</v>
          </cell>
          <cell r="H15">
            <v>1100</v>
          </cell>
        </row>
        <row r="16">
          <cell r="D16" t="str">
            <v xml:space="preserve">Grava 1/4'' </v>
          </cell>
          <cell r="E16" t="str">
            <v xml:space="preserve"> m3 </v>
          </cell>
          <cell r="F16">
            <v>932.20338983050851</v>
          </cell>
          <cell r="G16">
            <v>167.79661016949152</v>
          </cell>
          <cell r="H16">
            <v>1100</v>
          </cell>
        </row>
        <row r="17">
          <cell r="D17" t="str">
            <v xml:space="preserve">Grava 3/4'' </v>
          </cell>
          <cell r="E17" t="str">
            <v xml:space="preserve"> m3 </v>
          </cell>
          <cell r="F17">
            <v>932.20338983050851</v>
          </cell>
          <cell r="G17">
            <v>167.79661016949152</v>
          </cell>
          <cell r="H17">
            <v>1100</v>
          </cell>
        </row>
        <row r="18">
          <cell r="D18" t="str">
            <v xml:space="preserve">Grava Arena </v>
          </cell>
          <cell r="E18" t="str">
            <v xml:space="preserve"> m3 </v>
          </cell>
          <cell r="F18">
            <v>932.20338983050851</v>
          </cell>
          <cell r="G18">
            <v>167.79661016949152</v>
          </cell>
          <cell r="H18">
            <v>1100</v>
          </cell>
        </row>
        <row r="19">
          <cell r="D19" t="str">
            <v xml:space="preserve">Grava triturada para Imprimación </v>
          </cell>
          <cell r="E19" t="str">
            <v xml:space="preserve"> m3 </v>
          </cell>
          <cell r="F19">
            <v>0</v>
          </cell>
          <cell r="G19">
            <v>0</v>
          </cell>
          <cell r="H19">
            <v>0</v>
          </cell>
        </row>
        <row r="20">
          <cell r="D20" t="str">
            <v xml:space="preserve">Hidróxido de Cal </v>
          </cell>
          <cell r="E20" t="str">
            <v xml:space="preserve"> Fdas </v>
          </cell>
          <cell r="F20">
            <v>0</v>
          </cell>
          <cell r="G20">
            <v>0</v>
          </cell>
          <cell r="H20">
            <v>0</v>
          </cell>
        </row>
        <row r="21">
          <cell r="D21" t="str">
            <v xml:space="preserve">Material de Relleno </v>
          </cell>
          <cell r="E21" t="str">
            <v xml:space="preserve"> m3 </v>
          </cell>
          <cell r="F21">
            <v>425</v>
          </cell>
          <cell r="G21">
            <v>76.5</v>
          </cell>
          <cell r="H21">
            <v>501.5</v>
          </cell>
        </row>
        <row r="22">
          <cell r="D22" t="str">
            <v>Material de Relleno Piedra</v>
          </cell>
          <cell r="E22" t="str">
            <v xml:space="preserve"> m3 </v>
          </cell>
          <cell r="F22">
            <v>425</v>
          </cell>
          <cell r="G22">
            <v>76.5</v>
          </cell>
          <cell r="H22">
            <v>501.5</v>
          </cell>
        </row>
        <row r="23">
          <cell r="D23" t="str">
            <v>Material de Relleno Granzote</v>
          </cell>
          <cell r="E23" t="str">
            <v xml:space="preserve"> m3 </v>
          </cell>
          <cell r="F23">
            <v>425</v>
          </cell>
          <cell r="G23">
            <v>76.5</v>
          </cell>
          <cell r="H23">
            <v>501.5</v>
          </cell>
        </row>
        <row r="24">
          <cell r="D24" t="str">
            <v xml:space="preserve">Material para Imprimación de Carpeta Asfáltica (RC2) </v>
          </cell>
          <cell r="E24" t="str">
            <v xml:space="preserve"> Ud </v>
          </cell>
          <cell r="F24">
            <v>0</v>
          </cell>
          <cell r="G24">
            <v>0</v>
          </cell>
          <cell r="H24">
            <v>0</v>
          </cell>
        </row>
        <row r="25">
          <cell r="D25" t="str">
            <v xml:space="preserve">Material para Imprimación de Carpeta Asfáltica (AC30) </v>
          </cell>
          <cell r="E25" t="str">
            <v xml:space="preserve"> Ud </v>
          </cell>
          <cell r="F25">
            <v>0</v>
          </cell>
          <cell r="G25">
            <v>0</v>
          </cell>
          <cell r="H25">
            <v>0</v>
          </cell>
        </row>
        <row r="26">
          <cell r="D26" t="str">
            <v>Aditivos para Hormigón y Mortero</v>
          </cell>
        </row>
        <row r="27">
          <cell r="D27" t="str">
            <v>Mortero Listo Grout 640 kg/cm²</v>
          </cell>
          <cell r="E27" t="str">
            <v>fdas</v>
          </cell>
          <cell r="F27">
            <v>650</v>
          </cell>
          <cell r="G27">
            <v>117</v>
          </cell>
          <cell r="H27">
            <v>767</v>
          </cell>
        </row>
        <row r="28">
          <cell r="D28" t="str">
            <v xml:space="preserve">Mezcla Antillana para Revoque </v>
          </cell>
          <cell r="E28" t="str">
            <v xml:space="preserve"> Fdas </v>
          </cell>
          <cell r="F28">
            <v>0</v>
          </cell>
          <cell r="G28">
            <v>0</v>
          </cell>
          <cell r="H28">
            <v>0</v>
          </cell>
        </row>
        <row r="29">
          <cell r="D29" t="str">
            <v xml:space="preserve">Mezcla Antillana para Terminación </v>
          </cell>
          <cell r="E29" t="str">
            <v xml:space="preserve"> Fdas </v>
          </cell>
          <cell r="F29">
            <v>0</v>
          </cell>
          <cell r="G29">
            <v>0</v>
          </cell>
          <cell r="H29">
            <v>0</v>
          </cell>
        </row>
        <row r="30">
          <cell r="D30" t="str">
            <v>Hormigón Industrial</v>
          </cell>
        </row>
        <row r="31">
          <cell r="D31" t="str">
            <v>Hormigón Industrial f'c 180 kg/cm² @ 28d</v>
          </cell>
          <cell r="E31" t="str">
            <v>m3</v>
          </cell>
          <cell r="F31">
            <v>4400</v>
          </cell>
          <cell r="G31">
            <v>792</v>
          </cell>
          <cell r="H31">
            <v>5192</v>
          </cell>
        </row>
        <row r="32">
          <cell r="D32" t="str">
            <v>Hormigón Industrial f'c 210 kg/cm² @ 28d</v>
          </cell>
          <cell r="E32" t="str">
            <v>m3</v>
          </cell>
          <cell r="F32">
            <v>4491.5254237288136</v>
          </cell>
          <cell r="G32">
            <v>808.47457627118638</v>
          </cell>
          <cell r="H32">
            <v>5300</v>
          </cell>
        </row>
        <row r="33">
          <cell r="D33" t="str">
            <v>Hormigón Industrial f'c 240 kg/cm² @ 28d</v>
          </cell>
          <cell r="E33" t="str">
            <v>m3</v>
          </cell>
          <cell r="F33">
            <v>4703.3898305084749</v>
          </cell>
          <cell r="G33">
            <v>846.61016949152543</v>
          </cell>
          <cell r="H33">
            <v>5550</v>
          </cell>
        </row>
        <row r="34">
          <cell r="D34" t="str">
            <v>Hormigón Industrial f'c 280 kg/cm² @ 28d</v>
          </cell>
          <cell r="E34" t="str">
            <v>m3</v>
          </cell>
          <cell r="F34">
            <v>5013.5593220338988</v>
          </cell>
          <cell r="G34">
            <v>902.4406779661017</v>
          </cell>
          <cell r="H34">
            <v>5916</v>
          </cell>
        </row>
        <row r="35">
          <cell r="D35" t="str">
            <v>Hormigón industrial f'c 350 kg/cm² @ 24Hr</v>
          </cell>
          <cell r="E35" t="str">
            <v>m3</v>
          </cell>
          <cell r="F35">
            <v>5461.8644067796613</v>
          </cell>
          <cell r="G35">
            <v>983.13559322033905</v>
          </cell>
          <cell r="H35">
            <v>6445</v>
          </cell>
        </row>
        <row r="36">
          <cell r="D36" t="str">
            <v>Bloques de Hormigón</v>
          </cell>
        </row>
        <row r="37">
          <cell r="D37" t="str">
            <v>Bloques Calados de 6"</v>
          </cell>
          <cell r="E37" t="str">
            <v xml:space="preserve"> Ud </v>
          </cell>
          <cell r="F37">
            <v>24.576271186440678</v>
          </cell>
          <cell r="G37">
            <v>4.4237288135593218</v>
          </cell>
          <cell r="H37">
            <v>29</v>
          </cell>
        </row>
        <row r="38">
          <cell r="D38" t="str">
            <v xml:space="preserve">Bloques de Hormigón de 4'' </v>
          </cell>
          <cell r="E38" t="str">
            <v xml:space="preserve"> Ud </v>
          </cell>
          <cell r="F38">
            <v>23.728813559322035</v>
          </cell>
          <cell r="G38">
            <v>4.2711864406779663</v>
          </cell>
          <cell r="H38">
            <v>28</v>
          </cell>
        </row>
        <row r="39">
          <cell r="D39" t="str">
            <v xml:space="preserve">Bloques de Hormigón de 5'' </v>
          </cell>
          <cell r="E39" t="str">
            <v xml:space="preserve"> Ud </v>
          </cell>
          <cell r="F39">
            <v>23.728813559322035</v>
          </cell>
          <cell r="G39">
            <v>4.2711864406779663</v>
          </cell>
          <cell r="H39">
            <v>28</v>
          </cell>
        </row>
        <row r="40">
          <cell r="D40" t="str">
            <v xml:space="preserve">Bloques de Hormigón de 6'' </v>
          </cell>
          <cell r="E40" t="str">
            <v xml:space="preserve"> Ud </v>
          </cell>
          <cell r="F40">
            <v>24.576271186440678</v>
          </cell>
          <cell r="G40">
            <v>4.4237288135593218</v>
          </cell>
          <cell r="H40">
            <v>29</v>
          </cell>
        </row>
        <row r="41">
          <cell r="D41" t="str">
            <v xml:space="preserve">Bloques de Hormigón de 8'' </v>
          </cell>
          <cell r="E41" t="str">
            <v xml:space="preserve"> Ud </v>
          </cell>
          <cell r="F41">
            <v>29.661016949152543</v>
          </cell>
          <cell r="G41">
            <v>5.3389830508474576</v>
          </cell>
          <cell r="H41">
            <v>35</v>
          </cell>
        </row>
        <row r="42">
          <cell r="D42" t="str">
            <v>Aceros</v>
          </cell>
        </row>
        <row r="43">
          <cell r="D43" t="str">
            <v>Atado de Acero</v>
          </cell>
          <cell r="E43" t="str">
            <v>QQ</v>
          </cell>
          <cell r="F43">
            <v>41103.133627689022</v>
          </cell>
          <cell r="G43">
            <v>7398.5640529840239</v>
          </cell>
          <cell r="H43">
            <v>48501.697680673045</v>
          </cell>
        </row>
        <row r="44">
          <cell r="D44" t="str">
            <v>Acero ø1/4''</v>
          </cell>
          <cell r="E44" t="str">
            <v>QQ</v>
          </cell>
          <cell r="F44">
            <v>1864.4067796610161</v>
          </cell>
          <cell r="G44">
            <v>335.59322033898292</v>
          </cell>
          <cell r="H44">
            <v>2199.9999999999991</v>
          </cell>
        </row>
        <row r="45">
          <cell r="D45" t="str">
            <v>Acero ø3/8''</v>
          </cell>
          <cell r="E45" t="str">
            <v>QQ</v>
          </cell>
          <cell r="F45">
            <v>1864.4067796610161</v>
          </cell>
          <cell r="G45">
            <v>335.59322033898292</v>
          </cell>
          <cell r="H45">
            <v>2199.9999999999991</v>
          </cell>
        </row>
        <row r="46">
          <cell r="D46" t="str">
            <v>Acero ø1/2''</v>
          </cell>
          <cell r="E46" t="str">
            <v>QQ</v>
          </cell>
          <cell r="F46">
            <v>1864.4067796610161</v>
          </cell>
          <cell r="G46">
            <v>335.59322033898292</v>
          </cell>
          <cell r="H46">
            <v>2199.9999999999991</v>
          </cell>
        </row>
        <row r="47">
          <cell r="D47" t="str">
            <v>Acero ø3/4''</v>
          </cell>
          <cell r="E47" t="str">
            <v>QQ</v>
          </cell>
          <cell r="F47">
            <v>1864.4067796610161</v>
          </cell>
          <cell r="G47">
            <v>335.59322033898292</v>
          </cell>
          <cell r="H47">
            <v>2199.9999999999991</v>
          </cell>
        </row>
        <row r="48">
          <cell r="D48" t="str">
            <v>Acero ø1''</v>
          </cell>
          <cell r="E48" t="str">
            <v>QQ</v>
          </cell>
          <cell r="F48">
            <v>1864.4067796610161</v>
          </cell>
          <cell r="G48">
            <v>335.59322033898292</v>
          </cell>
          <cell r="H48">
            <v>2199.9999999999991</v>
          </cell>
        </row>
        <row r="49">
          <cell r="D49" t="str">
            <v xml:space="preserve">Acero malla (D2.3 x D2.3, 100 x 100,Rollo 2.40 x 40.00 m., 4.85 qq) </v>
          </cell>
          <cell r="E49" t="str">
            <v xml:space="preserve"> Rollo </v>
          </cell>
          <cell r="F49">
            <v>8960.1694915254247</v>
          </cell>
          <cell r="G49">
            <v>1612.8305084745764</v>
          </cell>
          <cell r="H49">
            <v>10573.000000000002</v>
          </cell>
        </row>
        <row r="50">
          <cell r="D50" t="str">
            <v xml:space="preserve">Acero malla (D2.3 x D2.3, 150 x 150,Rollo 2.40 x 40.00 m., 3.32 qq) </v>
          </cell>
          <cell r="E50" t="str">
            <v xml:space="preserve"> Rollo </v>
          </cell>
          <cell r="F50">
            <v>5745.4745762711864</v>
          </cell>
          <cell r="G50">
            <v>1034.1854237288135</v>
          </cell>
          <cell r="H50">
            <v>6779.66</v>
          </cell>
        </row>
        <row r="51">
          <cell r="D51" t="str">
            <v xml:space="preserve">Acero malla (D2.3 x D2.3, 200 x 200,Rollo 2.40 x 40.00 m., 2.48 qq) </v>
          </cell>
          <cell r="E51" t="str">
            <v xml:space="preserve"> Rollo </v>
          </cell>
          <cell r="F51">
            <v>4176.2457627118647</v>
          </cell>
          <cell r="G51">
            <v>751.72423728813567</v>
          </cell>
          <cell r="H51">
            <v>4927.97</v>
          </cell>
        </row>
        <row r="52">
          <cell r="D52" t="str">
            <v xml:space="preserve">Acero malla (D2.5 x D2.5, 100 x 100,Rollo 2.40 x 40.00 m., 5.35 qq) </v>
          </cell>
          <cell r="E52" t="str">
            <v xml:space="preserve"> Rollo </v>
          </cell>
          <cell r="F52">
            <v>9883.8983050847455</v>
          </cell>
          <cell r="G52">
            <v>1779.101694915254</v>
          </cell>
          <cell r="H52">
            <v>11663</v>
          </cell>
        </row>
        <row r="53">
          <cell r="D53" t="str">
            <v xml:space="preserve">Acero malla (D2.5 x D2.5, 150 x 150,Rollo 2.40 x 40.00 m., 3.66 qq) </v>
          </cell>
          <cell r="E53" t="str">
            <v xml:space="preserve"> Rollo </v>
          </cell>
          <cell r="F53">
            <v>8066.4237288135591</v>
          </cell>
          <cell r="G53">
            <v>1451.9562711864405</v>
          </cell>
          <cell r="H53">
            <v>9518.3799999999992</v>
          </cell>
        </row>
        <row r="54">
          <cell r="D54" t="str">
            <v xml:space="preserve">Acero malla (D2.5 x D2.5, 200 x 200,Rollo 2.40 x 40.00 m., 2.74 qq) </v>
          </cell>
          <cell r="E54" t="str">
            <v xml:space="preserve"> Rollo </v>
          </cell>
          <cell r="F54">
            <v>5790.6610169491523</v>
          </cell>
          <cell r="G54">
            <v>1042.3189830508475</v>
          </cell>
          <cell r="H54">
            <v>6832.98</v>
          </cell>
        </row>
        <row r="55">
          <cell r="D55" t="str">
            <v xml:space="preserve">Acero malla (D2.7 x D2.7, 100 x 100,Rollo 2.40 x 40.00 m., 5.87 qq) </v>
          </cell>
          <cell r="E55" t="str">
            <v xml:space="preserve"> Rollo </v>
          </cell>
          <cell r="F55">
            <v>8601.6949152542384</v>
          </cell>
          <cell r="G55">
            <v>1548.3050847457628</v>
          </cell>
          <cell r="H55">
            <v>10150.000000000002</v>
          </cell>
        </row>
        <row r="56">
          <cell r="D56" t="str">
            <v xml:space="preserve">Acero malla (D2.7 x D2.7, 150 x 150,Rollo 2.40 x 40.00 m., 3.90 qq) </v>
          </cell>
          <cell r="E56" t="str">
            <v xml:space="preserve"> Rollo </v>
          </cell>
          <cell r="F56">
            <v>6991.7627118644077</v>
          </cell>
          <cell r="G56">
            <v>1258.5172881355934</v>
          </cell>
          <cell r="H56">
            <v>8250.2800000000007</v>
          </cell>
        </row>
        <row r="57">
          <cell r="D57" t="str">
            <v xml:space="preserve">Acero malla (D2.9 x D2.9, 100 x 100,Rollo 2.40 x 40.00 m., 6.21 qq) </v>
          </cell>
          <cell r="E57" t="str">
            <v xml:space="preserve"> Rollo </v>
          </cell>
          <cell r="F57">
            <v>13657.525423728814</v>
          </cell>
          <cell r="G57">
            <v>2458.3545762711865</v>
          </cell>
          <cell r="H57">
            <v>16115.880000000001</v>
          </cell>
        </row>
        <row r="58">
          <cell r="D58" t="str">
            <v xml:space="preserve">Acero malla (D2.9 x D2.9, 150 x 150,Rollo 2.40 x 40.00 m., 4.25 qq) </v>
          </cell>
          <cell r="E58" t="str">
            <v xml:space="preserve"> Rollo </v>
          </cell>
          <cell r="F58">
            <v>9222</v>
          </cell>
          <cell r="G58">
            <v>1659.96</v>
          </cell>
          <cell r="H58">
            <v>10881.96</v>
          </cell>
        </row>
        <row r="59">
          <cell r="D59" t="str">
            <v xml:space="preserve">Acero malla (D2.9 x D2.9, 200 x 200,Rollo 2.40 x 40.00 m., 3.18 qq) </v>
          </cell>
          <cell r="E59" t="str">
            <v xml:space="preserve"> Rollo </v>
          </cell>
          <cell r="F59">
            <v>6756.5084745762715</v>
          </cell>
          <cell r="G59">
            <v>1216.1715254237288</v>
          </cell>
          <cell r="H59">
            <v>7972.68</v>
          </cell>
        </row>
        <row r="60">
          <cell r="D60" t="str">
            <v xml:space="preserve">Alambre de púas </v>
          </cell>
          <cell r="E60" t="str">
            <v xml:space="preserve"> Ud </v>
          </cell>
          <cell r="F60">
            <v>911.01694915254245</v>
          </cell>
          <cell r="G60">
            <v>163.98305084745763</v>
          </cell>
          <cell r="H60">
            <v>1075</v>
          </cell>
        </row>
        <row r="61">
          <cell r="D61" t="str">
            <v xml:space="preserve">Alambre No.14 </v>
          </cell>
          <cell r="E61" t="str">
            <v xml:space="preserve"> Lbs </v>
          </cell>
          <cell r="F61">
            <v>33.898305084745765</v>
          </cell>
          <cell r="G61">
            <v>6.101694915254237</v>
          </cell>
          <cell r="H61">
            <v>40</v>
          </cell>
        </row>
        <row r="62">
          <cell r="D62" t="str">
            <v xml:space="preserve">Alambre No.18 </v>
          </cell>
          <cell r="E62" t="str">
            <v xml:space="preserve"> Lbs </v>
          </cell>
          <cell r="F62">
            <v>32.203389830508478</v>
          </cell>
          <cell r="G62">
            <v>5.796610169491526</v>
          </cell>
          <cell r="H62">
            <v>38</v>
          </cell>
        </row>
        <row r="63">
          <cell r="D63" t="str">
            <v>Calzos para Acero</v>
          </cell>
          <cell r="E63" t="str">
            <v>QQ</v>
          </cell>
          <cell r="F63">
            <v>3</v>
          </cell>
          <cell r="G63">
            <v>0.54</v>
          </cell>
          <cell r="H63">
            <v>3.54</v>
          </cell>
        </row>
        <row r="64">
          <cell r="D64" t="str">
            <v>Electrodo E70XX Universal 1/8''</v>
          </cell>
          <cell r="E64" t="str">
            <v>Lbs</v>
          </cell>
          <cell r="F64">
            <v>98</v>
          </cell>
          <cell r="G64">
            <v>17.64</v>
          </cell>
          <cell r="H64">
            <v>115.64</v>
          </cell>
        </row>
        <row r="65">
          <cell r="D65" t="str">
            <v>Acetileno 390</v>
          </cell>
          <cell r="E65" t="str">
            <v>p3</v>
          </cell>
          <cell r="F65">
            <v>9.6525423728813564</v>
          </cell>
          <cell r="G65">
            <v>1.7374576271186442</v>
          </cell>
          <cell r="H65">
            <v>11.39</v>
          </cell>
        </row>
        <row r="66">
          <cell r="D66" t="str">
            <v>Oxigeno Industrial 220</v>
          </cell>
          <cell r="E66" t="str">
            <v>p3</v>
          </cell>
          <cell r="F66">
            <v>2.6864406779661016</v>
          </cell>
          <cell r="G66">
            <v>0.48355932203389829</v>
          </cell>
          <cell r="H66">
            <v>3.17</v>
          </cell>
        </row>
        <row r="67">
          <cell r="D67" t="str">
            <v>Tola Corrugada 3/16''</v>
          </cell>
          <cell r="E67" t="str">
            <v>Plancha</v>
          </cell>
          <cell r="F67">
            <v>6131.84</v>
          </cell>
          <cell r="G67">
            <v>1103.7311999999999</v>
          </cell>
          <cell r="H67">
            <v>7235.5712000000003</v>
          </cell>
        </row>
        <row r="68">
          <cell r="D68" t="str">
            <v>Disco p/ esmerilar</v>
          </cell>
          <cell r="E68" t="str">
            <v>Ud</v>
          </cell>
          <cell r="F68">
            <v>150</v>
          </cell>
          <cell r="G68">
            <v>27</v>
          </cell>
          <cell r="H68">
            <v>177</v>
          </cell>
        </row>
        <row r="69">
          <cell r="D69" t="str">
            <v>C4X5.4</v>
          </cell>
          <cell r="E69" t="str">
            <v>pl</v>
          </cell>
          <cell r="F69">
            <v>145.80000000000001</v>
          </cell>
          <cell r="G69">
            <v>26.244</v>
          </cell>
          <cell r="H69">
            <v>172.04400000000001</v>
          </cell>
        </row>
        <row r="70">
          <cell r="D70" t="str">
            <v>Barra HN 1/2" x 20'</v>
          </cell>
          <cell r="E70" t="str">
            <v>pl</v>
          </cell>
          <cell r="F70">
            <v>305</v>
          </cell>
          <cell r="G70">
            <v>54.9</v>
          </cell>
          <cell r="H70">
            <v>359.9</v>
          </cell>
        </row>
        <row r="71">
          <cell r="D71" t="str">
            <v>C6X8.2</v>
          </cell>
          <cell r="E71" t="str">
            <v>pl</v>
          </cell>
          <cell r="F71">
            <v>221.39999999999998</v>
          </cell>
          <cell r="G71">
            <v>39.851999999999997</v>
          </cell>
          <cell r="H71">
            <v>261.25199999999995</v>
          </cell>
        </row>
        <row r="72">
          <cell r="D72" t="str">
            <v>C10x15.3</v>
          </cell>
          <cell r="E72" t="str">
            <v>pl</v>
          </cell>
          <cell r="F72">
            <v>413.1</v>
          </cell>
          <cell r="G72">
            <v>74.358000000000004</v>
          </cell>
          <cell r="H72">
            <v>487.45800000000003</v>
          </cell>
        </row>
        <row r="73">
          <cell r="D73" t="str">
            <v>W27X114</v>
          </cell>
          <cell r="E73" t="str">
            <v>pl</v>
          </cell>
          <cell r="F73">
            <v>3078</v>
          </cell>
          <cell r="G73">
            <v>554.04</v>
          </cell>
          <cell r="H73">
            <v>3632.04</v>
          </cell>
        </row>
        <row r="74">
          <cell r="A74">
            <v>43178</v>
          </cell>
          <cell r="B74" t="str">
            <v>Valiente Fernandez</v>
          </cell>
          <cell r="C74" t="str">
            <v>Cot-0069897-1</v>
          </cell>
          <cell r="D74" t="str">
            <v>W24X94</v>
          </cell>
          <cell r="E74" t="str">
            <v>pl</v>
          </cell>
          <cell r="F74">
            <v>2538</v>
          </cell>
          <cell r="G74">
            <v>456.84</v>
          </cell>
          <cell r="H74">
            <v>2994.84</v>
          </cell>
        </row>
        <row r="75">
          <cell r="A75">
            <v>43178</v>
          </cell>
          <cell r="B75" t="str">
            <v>Casa Rodriguez</v>
          </cell>
          <cell r="C75">
            <v>200013753</v>
          </cell>
          <cell r="D75" t="str">
            <v>W24X94</v>
          </cell>
          <cell r="E75" t="str">
            <v>pl</v>
          </cell>
          <cell r="F75">
            <v>2538</v>
          </cell>
          <cell r="G75">
            <v>456.84</v>
          </cell>
          <cell r="H75">
            <v>2994.84</v>
          </cell>
        </row>
        <row r="76">
          <cell r="D76" t="str">
            <v>W24X84</v>
          </cell>
          <cell r="E76" t="str">
            <v>pl</v>
          </cell>
          <cell r="F76">
            <v>2268</v>
          </cell>
          <cell r="G76">
            <v>408.24</v>
          </cell>
          <cell r="H76">
            <v>2676.24</v>
          </cell>
        </row>
        <row r="77">
          <cell r="D77" t="str">
            <v>W24X76</v>
          </cell>
          <cell r="E77" t="str">
            <v>pl</v>
          </cell>
          <cell r="F77">
            <v>2052</v>
          </cell>
          <cell r="G77">
            <v>369.36</v>
          </cell>
          <cell r="H77">
            <v>2421.36</v>
          </cell>
        </row>
        <row r="78">
          <cell r="A78">
            <v>43178</v>
          </cell>
          <cell r="B78" t="str">
            <v>Valiente Fernandez</v>
          </cell>
          <cell r="C78" t="str">
            <v>Cot-0069897-1</v>
          </cell>
          <cell r="D78" t="str">
            <v>W24X68</v>
          </cell>
          <cell r="E78" t="str">
            <v>pl</v>
          </cell>
          <cell r="F78">
            <v>1836</v>
          </cell>
          <cell r="G78">
            <v>330.47999999999996</v>
          </cell>
          <cell r="H78">
            <v>2166.48</v>
          </cell>
        </row>
        <row r="79">
          <cell r="A79">
            <v>43178</v>
          </cell>
          <cell r="B79" t="str">
            <v>Manuel Corripio S,A.S</v>
          </cell>
          <cell r="C79">
            <v>671133</v>
          </cell>
          <cell r="D79" t="str">
            <v>W24X68</v>
          </cell>
          <cell r="E79" t="str">
            <v>pl</v>
          </cell>
          <cell r="F79">
            <v>1836</v>
          </cell>
          <cell r="G79">
            <v>330.47999999999996</v>
          </cell>
          <cell r="H79">
            <v>2166.48</v>
          </cell>
        </row>
        <row r="80">
          <cell r="A80">
            <v>43178</v>
          </cell>
          <cell r="B80" t="str">
            <v>Casa Rodriguez</v>
          </cell>
          <cell r="C80">
            <v>200013753</v>
          </cell>
          <cell r="D80" t="str">
            <v>W24X68</v>
          </cell>
          <cell r="E80" t="str">
            <v>pl</v>
          </cell>
          <cell r="F80">
            <v>1836</v>
          </cell>
          <cell r="G80">
            <v>330.47999999999996</v>
          </cell>
          <cell r="H80">
            <v>2166.48</v>
          </cell>
        </row>
        <row r="81">
          <cell r="D81" t="str">
            <v>W21X62</v>
          </cell>
          <cell r="E81" t="str">
            <v>pl</v>
          </cell>
          <cell r="F81">
            <v>1674</v>
          </cell>
          <cell r="G81">
            <v>301.32</v>
          </cell>
          <cell r="H81">
            <v>1975.32</v>
          </cell>
        </row>
        <row r="82">
          <cell r="D82" t="str">
            <v>W21X57</v>
          </cell>
          <cell r="E82" t="str">
            <v>pl</v>
          </cell>
          <cell r="F82">
            <v>1539</v>
          </cell>
          <cell r="G82">
            <v>277.02</v>
          </cell>
          <cell r="H82">
            <v>1816.02</v>
          </cell>
        </row>
        <row r="83">
          <cell r="D83" t="str">
            <v>W21X44</v>
          </cell>
          <cell r="E83" t="str">
            <v>pl</v>
          </cell>
          <cell r="F83">
            <v>1188</v>
          </cell>
          <cell r="G83">
            <v>213.84</v>
          </cell>
          <cell r="H83">
            <v>1401.84</v>
          </cell>
        </row>
        <row r="84">
          <cell r="D84" t="str">
            <v>W16X26</v>
          </cell>
          <cell r="E84" t="str">
            <v>pl</v>
          </cell>
          <cell r="F84">
            <v>702</v>
          </cell>
          <cell r="G84">
            <v>126.36</v>
          </cell>
          <cell r="H84">
            <v>828.36</v>
          </cell>
        </row>
        <row r="85">
          <cell r="D85" t="str">
            <v>W16X31</v>
          </cell>
          <cell r="E85" t="str">
            <v>pl</v>
          </cell>
          <cell r="F85">
            <v>837</v>
          </cell>
          <cell r="G85">
            <v>150.66</v>
          </cell>
          <cell r="H85">
            <v>987.66</v>
          </cell>
        </row>
        <row r="86">
          <cell r="D86" t="str">
            <v>W14X74</v>
          </cell>
          <cell r="E86" t="str">
            <v>pl</v>
          </cell>
          <cell r="F86">
            <v>1998</v>
          </cell>
          <cell r="G86">
            <v>359.64</v>
          </cell>
          <cell r="H86">
            <v>2357.64</v>
          </cell>
        </row>
        <row r="87">
          <cell r="D87" t="str">
            <v>W14X48</v>
          </cell>
          <cell r="E87" t="str">
            <v>pl</v>
          </cell>
          <cell r="F87">
            <v>1296</v>
          </cell>
          <cell r="G87">
            <v>233.28</v>
          </cell>
          <cell r="H87">
            <v>1529.28</v>
          </cell>
        </row>
        <row r="88">
          <cell r="A88">
            <v>43178</v>
          </cell>
          <cell r="B88" t="str">
            <v>Valiente Fernandez</v>
          </cell>
          <cell r="C88" t="str">
            <v>Cot-0069897-1</v>
          </cell>
          <cell r="D88" t="str">
            <v>W14X26</v>
          </cell>
          <cell r="E88" t="str">
            <v>pl</v>
          </cell>
          <cell r="F88">
            <v>702</v>
          </cell>
          <cell r="G88">
            <v>126.36</v>
          </cell>
          <cell r="H88">
            <v>828.36</v>
          </cell>
        </row>
        <row r="89">
          <cell r="A89">
            <v>43178</v>
          </cell>
          <cell r="B89" t="str">
            <v>Manuel Corripio S,A.S</v>
          </cell>
          <cell r="C89">
            <v>671133</v>
          </cell>
          <cell r="D89" t="str">
            <v>W14X26</v>
          </cell>
          <cell r="E89" t="str">
            <v>pl</v>
          </cell>
          <cell r="F89">
            <v>702</v>
          </cell>
          <cell r="G89">
            <v>126.36</v>
          </cell>
          <cell r="H89">
            <v>828.36</v>
          </cell>
        </row>
        <row r="90">
          <cell r="A90">
            <v>43178</v>
          </cell>
          <cell r="B90" t="str">
            <v>Casa Rodriguez</v>
          </cell>
          <cell r="C90">
            <v>200013753</v>
          </cell>
          <cell r="D90" t="str">
            <v>W14X26</v>
          </cell>
          <cell r="E90" t="str">
            <v>pl</v>
          </cell>
          <cell r="F90">
            <v>702</v>
          </cell>
          <cell r="G90">
            <v>126.36</v>
          </cell>
          <cell r="H90">
            <v>828.36</v>
          </cell>
        </row>
        <row r="91">
          <cell r="D91" t="str">
            <v>W14X22</v>
          </cell>
          <cell r="E91" t="str">
            <v>pl</v>
          </cell>
          <cell r="F91">
            <v>594</v>
          </cell>
          <cell r="G91">
            <v>106.92</v>
          </cell>
          <cell r="H91">
            <v>700.92</v>
          </cell>
        </row>
        <row r="92">
          <cell r="D92" t="str">
            <v>W12X45</v>
          </cell>
          <cell r="E92" t="str">
            <v>pl</v>
          </cell>
          <cell r="F92">
            <v>1215</v>
          </cell>
          <cell r="G92">
            <v>218.7</v>
          </cell>
          <cell r="H92">
            <v>1433.7</v>
          </cell>
        </row>
        <row r="93">
          <cell r="D93" t="str">
            <v>W12X30</v>
          </cell>
          <cell r="E93" t="str">
            <v>pl</v>
          </cell>
          <cell r="F93">
            <v>810</v>
          </cell>
          <cell r="G93">
            <v>145.79999999999998</v>
          </cell>
          <cell r="H93">
            <v>955.8</v>
          </cell>
        </row>
        <row r="94">
          <cell r="D94" t="str">
            <v>W10X49</v>
          </cell>
          <cell r="E94" t="str">
            <v>pl</v>
          </cell>
          <cell r="F94">
            <v>1323</v>
          </cell>
          <cell r="G94">
            <v>238.14</v>
          </cell>
          <cell r="H94">
            <v>1561.1399999999999</v>
          </cell>
        </row>
        <row r="95">
          <cell r="D95" t="str">
            <v>W8X10</v>
          </cell>
          <cell r="E95" t="str">
            <v>pl</v>
          </cell>
          <cell r="F95">
            <v>270</v>
          </cell>
          <cell r="G95">
            <v>48.6</v>
          </cell>
          <cell r="H95">
            <v>318.60000000000002</v>
          </cell>
        </row>
        <row r="96">
          <cell r="D96" t="str">
            <v>W8X21</v>
          </cell>
          <cell r="E96" t="str">
            <v>pl</v>
          </cell>
          <cell r="F96">
            <v>567</v>
          </cell>
          <cell r="G96">
            <v>102.06</v>
          </cell>
          <cell r="H96">
            <v>669.06</v>
          </cell>
        </row>
        <row r="97">
          <cell r="D97" t="str">
            <v>W8X35</v>
          </cell>
          <cell r="E97" t="str">
            <v>pl</v>
          </cell>
          <cell r="F97">
            <v>945</v>
          </cell>
          <cell r="G97">
            <v>170.1</v>
          </cell>
          <cell r="H97">
            <v>1115.0999999999999</v>
          </cell>
        </row>
        <row r="98">
          <cell r="D98" t="str">
            <v>W8X40</v>
          </cell>
          <cell r="E98" t="str">
            <v>pl</v>
          </cell>
          <cell r="F98">
            <v>1080</v>
          </cell>
          <cell r="G98">
            <v>194.4</v>
          </cell>
          <cell r="H98">
            <v>1274.4000000000001</v>
          </cell>
        </row>
        <row r="99">
          <cell r="D99" t="str">
            <v>Pipe4STD</v>
          </cell>
          <cell r="E99" t="str">
            <v>pl</v>
          </cell>
          <cell r="F99">
            <v>291.60000000000002</v>
          </cell>
          <cell r="G99">
            <v>52.488</v>
          </cell>
          <cell r="H99">
            <v>344.08800000000002</v>
          </cell>
        </row>
        <row r="100">
          <cell r="D100" t="str">
            <v>L6X6X3/8</v>
          </cell>
          <cell r="E100" t="str">
            <v>pl</v>
          </cell>
          <cell r="F100">
            <v>402.3</v>
          </cell>
          <cell r="G100">
            <v>72.414000000000001</v>
          </cell>
          <cell r="H100">
            <v>474.714</v>
          </cell>
        </row>
        <row r="101">
          <cell r="D101" t="str">
            <v>W6X9</v>
          </cell>
          <cell r="E101" t="str">
            <v>pl</v>
          </cell>
          <cell r="F101">
            <v>243</v>
          </cell>
          <cell r="G101">
            <v>43.739999999999995</v>
          </cell>
          <cell r="H101">
            <v>286.74</v>
          </cell>
        </row>
        <row r="102">
          <cell r="D102" t="str">
            <v>L3X3X1/4</v>
          </cell>
          <cell r="E102" t="str">
            <v>pl</v>
          </cell>
          <cell r="F102">
            <v>132.30000000000001</v>
          </cell>
          <cell r="G102">
            <v>23.814</v>
          </cell>
          <cell r="H102">
            <v>156.114</v>
          </cell>
        </row>
        <row r="103">
          <cell r="D103" t="str">
            <v>L3X3X3/8</v>
          </cell>
          <cell r="E103" t="str">
            <v>pl</v>
          </cell>
          <cell r="F103">
            <v>194.4</v>
          </cell>
          <cell r="G103">
            <v>34.991999999999997</v>
          </cell>
          <cell r="H103">
            <v>229.392</v>
          </cell>
        </row>
        <row r="104">
          <cell r="D104" t="str">
            <v>L4X4X5/16</v>
          </cell>
          <cell r="E104" t="str">
            <v>pl</v>
          </cell>
          <cell r="F104">
            <v>221.39999999999998</v>
          </cell>
          <cell r="G104">
            <v>39.851999999999997</v>
          </cell>
          <cell r="H104">
            <v>261.25199999999995</v>
          </cell>
        </row>
        <row r="105">
          <cell r="D105" t="str">
            <v>L4X4X3/8</v>
          </cell>
          <cell r="E105" t="str">
            <v>pl</v>
          </cell>
          <cell r="F105">
            <v>264.60000000000002</v>
          </cell>
          <cell r="G105">
            <v>47.628</v>
          </cell>
          <cell r="H105">
            <v>312.22800000000001</v>
          </cell>
        </row>
        <row r="106">
          <cell r="D106" t="str">
            <v>L2X2X1/4</v>
          </cell>
          <cell r="E106" t="str">
            <v>pl</v>
          </cell>
          <cell r="F106">
            <v>86.13</v>
          </cell>
          <cell r="G106">
            <v>15.503399999999999</v>
          </cell>
          <cell r="H106">
            <v>101.63339999999999</v>
          </cell>
        </row>
        <row r="107">
          <cell r="D107" t="str">
            <v>2L4X4X5/8</v>
          </cell>
          <cell r="E107" t="str">
            <v>pl</v>
          </cell>
          <cell r="F107">
            <v>845.1</v>
          </cell>
          <cell r="G107">
            <v>152.11799999999999</v>
          </cell>
          <cell r="H107">
            <v>997.21800000000007</v>
          </cell>
        </row>
        <row r="108">
          <cell r="D108" t="str">
            <v>2L4X4X3/8</v>
          </cell>
          <cell r="E108" t="str">
            <v>pl</v>
          </cell>
          <cell r="F108">
            <v>523.79999999999995</v>
          </cell>
          <cell r="G108">
            <v>94.283999999999992</v>
          </cell>
          <cell r="H108">
            <v>618.08399999999995</v>
          </cell>
        </row>
        <row r="109">
          <cell r="D109" t="str">
            <v>HSS6X4X1/4</v>
          </cell>
          <cell r="E109" t="str">
            <v>pl</v>
          </cell>
          <cell r="F109">
            <v>420.75642518418414</v>
          </cell>
          <cell r="G109">
            <v>75.736156533153135</v>
          </cell>
          <cell r="H109">
            <v>496.49258171733726</v>
          </cell>
        </row>
        <row r="110">
          <cell r="D110" t="str">
            <v>HSS4X0.250</v>
          </cell>
          <cell r="E110" t="str">
            <v>pl</v>
          </cell>
          <cell r="F110">
            <v>270</v>
          </cell>
          <cell r="G110">
            <v>48.6</v>
          </cell>
          <cell r="H110">
            <v>318.60000000000002</v>
          </cell>
        </row>
        <row r="111">
          <cell r="D111" t="str">
            <v>HSS4X4X1/4</v>
          </cell>
          <cell r="E111" t="str">
            <v>pl</v>
          </cell>
          <cell r="F111">
            <v>328.8814251841842</v>
          </cell>
          <cell r="G111">
            <v>59.198656533153155</v>
          </cell>
          <cell r="H111">
            <v>388.08008171733735</v>
          </cell>
        </row>
        <row r="112">
          <cell r="D112" t="str">
            <v>HSS8X8X3/8</v>
          </cell>
          <cell r="E112" t="str">
            <v>pl</v>
          </cell>
          <cell r="F112">
            <v>1015.5814155742198</v>
          </cell>
          <cell r="G112">
            <v>182.80465480335957</v>
          </cell>
          <cell r="H112">
            <v>1198.3860703775795</v>
          </cell>
        </row>
        <row r="113">
          <cell r="D113" t="str">
            <v>HSS10X10X3/8</v>
          </cell>
          <cell r="E113" t="str">
            <v>pl</v>
          </cell>
          <cell r="F113">
            <v>1291.2064155742196</v>
          </cell>
          <cell r="G113">
            <v>232.41715480335952</v>
          </cell>
          <cell r="H113">
            <v>1523.6235703775792</v>
          </cell>
        </row>
        <row r="114">
          <cell r="D114" t="str">
            <v>HSS10X10X1/2</v>
          </cell>
          <cell r="E114" t="str">
            <v>pl</v>
          </cell>
          <cell r="F114">
            <v>1682.9545464633761</v>
          </cell>
          <cell r="G114">
            <v>302.93181836340767</v>
          </cell>
          <cell r="H114">
            <v>1985.8863648267838</v>
          </cell>
        </row>
        <row r="115">
          <cell r="D115" t="str">
            <v>HSS12X12X1/2</v>
          </cell>
          <cell r="E115" t="str">
            <v>pl</v>
          </cell>
          <cell r="F115">
            <v>2050.4545464633761</v>
          </cell>
          <cell r="G115">
            <v>369.08181836340771</v>
          </cell>
          <cell r="H115">
            <v>2419.5363648267839</v>
          </cell>
        </row>
        <row r="116">
          <cell r="D116" t="str">
            <v>Plate 1/4 ''</v>
          </cell>
          <cell r="E116" t="str">
            <v>p2</v>
          </cell>
          <cell r="F116">
            <v>275.62499999999994</v>
          </cell>
          <cell r="G116">
            <v>49.61249999999999</v>
          </cell>
          <cell r="H116">
            <v>325.23749999999995</v>
          </cell>
        </row>
        <row r="117">
          <cell r="D117" t="str">
            <v>Plate 3/8 ''</v>
          </cell>
          <cell r="E117" t="str">
            <v>p2</v>
          </cell>
          <cell r="F117">
            <v>413.4375</v>
          </cell>
          <cell r="G117">
            <v>74.418750000000003</v>
          </cell>
          <cell r="H117">
            <v>487.85624999999999</v>
          </cell>
        </row>
        <row r="118">
          <cell r="D118" t="str">
            <v>Plate 7/16''</v>
          </cell>
          <cell r="E118" t="str">
            <v>p2</v>
          </cell>
          <cell r="F118">
            <v>482.34375000000006</v>
          </cell>
          <cell r="G118">
            <v>86.821875000000006</v>
          </cell>
          <cell r="H118">
            <v>569.16562500000009</v>
          </cell>
        </row>
        <row r="119">
          <cell r="D119" t="str">
            <v>Plate 1/2 ''</v>
          </cell>
          <cell r="E119" t="str">
            <v>p2</v>
          </cell>
          <cell r="F119">
            <v>551.24999999999989</v>
          </cell>
          <cell r="G119">
            <v>99.22499999999998</v>
          </cell>
          <cell r="H119">
            <v>650.47499999999991</v>
          </cell>
        </row>
        <row r="120">
          <cell r="D120" t="str">
            <v>Plate 9/16''</v>
          </cell>
          <cell r="E120" t="str">
            <v>p2</v>
          </cell>
          <cell r="F120">
            <v>620.15625</v>
          </cell>
          <cell r="G120">
            <v>111.628125</v>
          </cell>
          <cell r="H120">
            <v>731.78437499999995</v>
          </cell>
        </row>
        <row r="121">
          <cell r="D121" t="str">
            <v>Plate 5/8 ''</v>
          </cell>
          <cell r="E121" t="str">
            <v>p2</v>
          </cell>
          <cell r="F121">
            <v>689.06250000000011</v>
          </cell>
          <cell r="G121">
            <v>124.03125000000001</v>
          </cell>
          <cell r="H121">
            <v>813.09375000000011</v>
          </cell>
        </row>
        <row r="122">
          <cell r="D122" t="str">
            <v>Plate 11/16''</v>
          </cell>
          <cell r="E122" t="str">
            <v>p2</v>
          </cell>
          <cell r="F122">
            <v>757.96874999999989</v>
          </cell>
          <cell r="G122">
            <v>136.43437499999999</v>
          </cell>
          <cell r="H122">
            <v>894.40312499999982</v>
          </cell>
        </row>
        <row r="123">
          <cell r="D123" t="str">
            <v>Plate 3/4 ''</v>
          </cell>
          <cell r="E123" t="str">
            <v>p2</v>
          </cell>
          <cell r="F123">
            <v>826.875</v>
          </cell>
          <cell r="G123">
            <v>148.83750000000001</v>
          </cell>
          <cell r="H123">
            <v>975.71249999999998</v>
          </cell>
        </row>
        <row r="124">
          <cell r="D124" t="str">
            <v>Plate 13/16''</v>
          </cell>
          <cell r="E124" t="str">
            <v>p2</v>
          </cell>
          <cell r="F124">
            <v>895.78124999999989</v>
          </cell>
          <cell r="G124">
            <v>161.24062499999997</v>
          </cell>
          <cell r="H124">
            <v>1057.0218749999999</v>
          </cell>
        </row>
        <row r="125">
          <cell r="D125" t="str">
            <v>Plate 7/8 ''</v>
          </cell>
          <cell r="E125" t="str">
            <v>p2</v>
          </cell>
          <cell r="F125">
            <v>964.68750000000011</v>
          </cell>
          <cell r="G125">
            <v>173.64375000000001</v>
          </cell>
          <cell r="H125">
            <v>1138.3312500000002</v>
          </cell>
        </row>
        <row r="126">
          <cell r="D126" t="str">
            <v>Plate 15/16''</v>
          </cell>
          <cell r="E126" t="str">
            <v>p2</v>
          </cell>
          <cell r="F126">
            <v>1033.59375</v>
          </cell>
          <cell r="G126">
            <v>186.046875</v>
          </cell>
          <cell r="H126">
            <v>1219.640625</v>
          </cell>
        </row>
        <row r="127">
          <cell r="D127" t="str">
            <v>Plate 1/1 ''</v>
          </cell>
          <cell r="E127" t="str">
            <v>p2</v>
          </cell>
          <cell r="F127">
            <v>1102.4999999999998</v>
          </cell>
          <cell r="G127">
            <v>198.44999999999996</v>
          </cell>
          <cell r="H127">
            <v>1300.9499999999998</v>
          </cell>
        </row>
        <row r="128">
          <cell r="D128" t="str">
            <v>Plate 2/1 ''</v>
          </cell>
          <cell r="E128" t="str">
            <v>p2</v>
          </cell>
          <cell r="F128">
            <v>2204.9999999999995</v>
          </cell>
          <cell r="G128">
            <v>396.89999999999992</v>
          </cell>
          <cell r="H128">
            <v>2601.8999999999996</v>
          </cell>
        </row>
        <row r="129">
          <cell r="D129" t="str">
            <v>Plate 21/8 ''</v>
          </cell>
          <cell r="E129" t="str">
            <v>p2</v>
          </cell>
          <cell r="F129">
            <v>2894.0625</v>
          </cell>
          <cell r="G129">
            <v>520.93124999999998</v>
          </cell>
          <cell r="H129">
            <v>3414.9937500000001</v>
          </cell>
        </row>
        <row r="130">
          <cell r="D130" t="str">
            <v>Plate 23/8 ''</v>
          </cell>
          <cell r="E130" t="str">
            <v>p2</v>
          </cell>
          <cell r="F130">
            <v>3169.6875000000005</v>
          </cell>
          <cell r="G130">
            <v>570.54375000000005</v>
          </cell>
          <cell r="H130">
            <v>3740.2312500000007</v>
          </cell>
        </row>
        <row r="131">
          <cell r="D131" t="str">
            <v>Perfiles Glavanizados</v>
          </cell>
        </row>
        <row r="132">
          <cell r="D132" t="str">
            <v>C12x3/32</v>
          </cell>
          <cell r="E132" t="str">
            <v>pl</v>
          </cell>
          <cell r="F132">
            <v>121.875</v>
          </cell>
          <cell r="G132">
            <v>21.9375</v>
          </cell>
          <cell r="H132">
            <v>143.8125</v>
          </cell>
        </row>
        <row r="133">
          <cell r="D133" t="str">
            <v>Sistemas de Fijación y Tornillería</v>
          </cell>
        </row>
        <row r="134">
          <cell r="D134" t="str">
            <v>Anclaje HAS B7, Ø3/4'' x 12''</v>
          </cell>
          <cell r="E134" t="str">
            <v>ud</v>
          </cell>
          <cell r="F134">
            <v>350.85</v>
          </cell>
          <cell r="G134">
            <v>63.152999999999999</v>
          </cell>
          <cell r="H134">
            <v>414.00300000000004</v>
          </cell>
        </row>
        <row r="135">
          <cell r="D135" t="str">
            <v>Anclaje HAS B7, Ø3/4'' x 14''</v>
          </cell>
          <cell r="E135" t="str">
            <v>ud</v>
          </cell>
          <cell r="F135">
            <v>350.85</v>
          </cell>
          <cell r="G135">
            <v>63.152999999999999</v>
          </cell>
          <cell r="H135">
            <v>414.00300000000004</v>
          </cell>
        </row>
        <row r="136">
          <cell r="D136" t="str">
            <v>Anclaje HAS Ø 1'' x 10''</v>
          </cell>
          <cell r="E136" t="str">
            <v>ud</v>
          </cell>
          <cell r="F136">
            <v>500</v>
          </cell>
          <cell r="G136">
            <v>90</v>
          </cell>
          <cell r="H136">
            <v>590</v>
          </cell>
        </row>
        <row r="137">
          <cell r="D137" t="str">
            <v>Anclaje HILTY Kwik Bolt III Ø 1/2'' x 3''</v>
          </cell>
          <cell r="E137" t="str">
            <v>ud</v>
          </cell>
          <cell r="F137">
            <v>89.83</v>
          </cell>
          <cell r="G137">
            <v>16.1694</v>
          </cell>
          <cell r="H137">
            <v>105.99939999999999</v>
          </cell>
        </row>
        <row r="138">
          <cell r="D138" t="str">
            <v>Anclaje HILTY Kwik Bolt TZ-55316 Ø 5/8'' x 4''</v>
          </cell>
          <cell r="E138" t="str">
            <v>ud</v>
          </cell>
          <cell r="F138">
            <v>179.66</v>
          </cell>
          <cell r="G138">
            <v>32.338799999999999</v>
          </cell>
          <cell r="H138">
            <v>211.99879999999999</v>
          </cell>
        </row>
        <row r="139">
          <cell r="D139" t="str">
            <v>Anclaje HILTY Kwik Bolt TZ-CS Ø 3/4'' x 4 3/4''</v>
          </cell>
          <cell r="E139" t="str">
            <v>ud</v>
          </cell>
          <cell r="F139">
            <v>359.32</v>
          </cell>
          <cell r="G139">
            <v>64.677599999999998</v>
          </cell>
          <cell r="H139">
            <v>423.99759999999998</v>
          </cell>
        </row>
        <row r="140">
          <cell r="D140" t="str">
            <v>Clavos de Acero 2 1/2''</v>
          </cell>
          <cell r="E140" t="str">
            <v>Lbs</v>
          </cell>
          <cell r="F140">
            <v>44.07</v>
          </cell>
          <cell r="G140">
            <v>7.9325999999999999</v>
          </cell>
          <cell r="H140">
            <v>52.002600000000001</v>
          </cell>
        </row>
        <row r="141">
          <cell r="D141" t="str">
            <v>Tornillo Autotaladrante 1 1/2" x 10</v>
          </cell>
          <cell r="E141" t="str">
            <v>ud</v>
          </cell>
          <cell r="F141">
            <v>2.2400000000000002</v>
          </cell>
          <cell r="G141">
            <v>0.4032</v>
          </cell>
          <cell r="H141">
            <v>2.6432000000000002</v>
          </cell>
        </row>
        <row r="142">
          <cell r="D142" t="str">
            <v>Tornillo Autotaladrante 1 1/4" x 12</v>
          </cell>
          <cell r="E142" t="str">
            <v>ud</v>
          </cell>
          <cell r="F142">
            <v>2.77</v>
          </cell>
          <cell r="G142">
            <v>0.49859999999999999</v>
          </cell>
          <cell r="H142">
            <v>3.2686000000000002</v>
          </cell>
        </row>
        <row r="143">
          <cell r="D143" t="str">
            <v>Tuerca Hexagonal 1/2''</v>
          </cell>
          <cell r="E143" t="str">
            <v>ud</v>
          </cell>
          <cell r="F143">
            <v>15</v>
          </cell>
          <cell r="G143">
            <v>2.6999999999999997</v>
          </cell>
          <cell r="H143">
            <v>17.7</v>
          </cell>
        </row>
        <row r="144">
          <cell r="D144" t="str">
            <v>Clavos de Zinc</v>
          </cell>
          <cell r="E144" t="str">
            <v>Lbs</v>
          </cell>
          <cell r="F144">
            <v>35.65</v>
          </cell>
          <cell r="G144">
            <v>6.4169999999999998</v>
          </cell>
          <cell r="H144">
            <v>42.067</v>
          </cell>
        </row>
        <row r="145">
          <cell r="D145" t="str">
            <v>Clavos Galvanizado 2''</v>
          </cell>
          <cell r="E145" t="str">
            <v>Lbs</v>
          </cell>
          <cell r="F145">
            <v>42.37</v>
          </cell>
          <cell r="G145">
            <v>7.6265999999999989</v>
          </cell>
          <cell r="H145">
            <v>49.996599999999994</v>
          </cell>
        </row>
        <row r="146">
          <cell r="D146" t="str">
            <v>Conectores de cortantes Ø 3/4'' x 2''</v>
          </cell>
          <cell r="E146" t="str">
            <v>UD</v>
          </cell>
          <cell r="F146">
            <v>42.37</v>
          </cell>
          <cell r="G146">
            <v>7.6265999999999989</v>
          </cell>
          <cell r="H146">
            <v>49.996599999999994</v>
          </cell>
        </row>
        <row r="147">
          <cell r="D147" t="str">
            <v>Conectores de cortantes Ø 1/2'' x 3''</v>
          </cell>
          <cell r="E147" t="str">
            <v>UD</v>
          </cell>
          <cell r="F147">
            <v>42.37</v>
          </cell>
          <cell r="G147">
            <v>7.6265999999999989</v>
          </cell>
          <cell r="H147">
            <v>49.996599999999994</v>
          </cell>
        </row>
        <row r="148">
          <cell r="D148" t="str">
            <v>Conectores de cortantes Ø 1/2'' x 4''</v>
          </cell>
          <cell r="E148" t="str">
            <v>UD</v>
          </cell>
          <cell r="F148">
            <v>42.37</v>
          </cell>
          <cell r="G148">
            <v>7.6265999999999989</v>
          </cell>
          <cell r="H148">
            <v>49.996599999999994</v>
          </cell>
        </row>
        <row r="149">
          <cell r="D149" t="str">
            <v>Perno Ø  - A325   3/8'' x 2 3/4''</v>
          </cell>
          <cell r="E149" t="str">
            <v>Ud</v>
          </cell>
          <cell r="F149">
            <v>31.194915254237291</v>
          </cell>
          <cell r="G149">
            <v>5.6150847457627124</v>
          </cell>
          <cell r="H149">
            <v>36.81</v>
          </cell>
        </row>
        <row r="150">
          <cell r="D150" t="str">
            <v>Perno Ø  - A325   3/4'' x 1 3/4''</v>
          </cell>
          <cell r="E150" t="str">
            <v>Ud</v>
          </cell>
          <cell r="F150">
            <v>31.194915254237291</v>
          </cell>
          <cell r="G150">
            <v>5.6150847457627124</v>
          </cell>
          <cell r="H150">
            <v>36.81</v>
          </cell>
        </row>
        <row r="151">
          <cell r="D151" t="str">
            <v>Perno Ø  - A325   3/4'' x 2    ''</v>
          </cell>
          <cell r="E151" t="str">
            <v>Ud</v>
          </cell>
          <cell r="F151">
            <v>33.194915254237294</v>
          </cell>
          <cell r="G151">
            <v>5.9750847457627128</v>
          </cell>
          <cell r="H151">
            <v>39.170000000000009</v>
          </cell>
        </row>
        <row r="152">
          <cell r="D152" t="str">
            <v>Perno Ø  - A325   3/4'' x 2 1/2''</v>
          </cell>
          <cell r="E152" t="str">
            <v>Ud</v>
          </cell>
          <cell r="F152">
            <v>36.347457627118644</v>
          </cell>
          <cell r="G152">
            <v>6.5425423728813552</v>
          </cell>
          <cell r="H152">
            <v>42.89</v>
          </cell>
        </row>
        <row r="153">
          <cell r="D153" t="str">
            <v>Perno Ø  - A325   3/4'' x 2 1/4''</v>
          </cell>
          <cell r="E153" t="str">
            <v>Ud</v>
          </cell>
          <cell r="F153">
            <v>33.33898305084746</v>
          </cell>
          <cell r="G153">
            <v>6.0010169491525422</v>
          </cell>
          <cell r="H153">
            <v>39.340000000000003</v>
          </cell>
        </row>
        <row r="154">
          <cell r="D154" t="str">
            <v>Perno Ø  - A325   3/4'' x 2 1/8''</v>
          </cell>
          <cell r="E154" t="str">
            <v>Ud</v>
          </cell>
          <cell r="F154">
            <v>88.983050847457633</v>
          </cell>
          <cell r="G154">
            <v>16.016949152542374</v>
          </cell>
          <cell r="H154">
            <v>105</v>
          </cell>
        </row>
        <row r="155">
          <cell r="D155" t="str">
            <v>Perno Ø  - A325   5/8'' x 12 1/2''</v>
          </cell>
          <cell r="E155" t="str">
            <v>Ud</v>
          </cell>
          <cell r="F155">
            <v>167.64406779661016</v>
          </cell>
          <cell r="G155">
            <v>30.175932203389827</v>
          </cell>
          <cell r="H155">
            <v>197.82</v>
          </cell>
        </row>
        <row r="156">
          <cell r="D156" t="str">
            <v>Perno Ø  - A325   5/8'' x 2    ''</v>
          </cell>
          <cell r="E156" t="str">
            <v>Ud</v>
          </cell>
          <cell r="F156">
            <v>26.228813559322035</v>
          </cell>
          <cell r="G156">
            <v>4.7211864406779664</v>
          </cell>
          <cell r="H156">
            <v>30.950000000000003</v>
          </cell>
        </row>
        <row r="157">
          <cell r="D157" t="str">
            <v>Perno Ø  - A325   5/8'' x 2 1/2''</v>
          </cell>
          <cell r="E157" t="str">
            <v>Ud</v>
          </cell>
          <cell r="F157">
            <v>27.940677966101696</v>
          </cell>
          <cell r="G157">
            <v>5.0293220338983051</v>
          </cell>
          <cell r="H157">
            <v>32.97</v>
          </cell>
        </row>
        <row r="158">
          <cell r="D158" t="str">
            <v>Perno Ø  - A325   7/8'' x 2    ''</v>
          </cell>
          <cell r="E158" t="str">
            <v>Ud</v>
          </cell>
          <cell r="F158">
            <v>66.889830508474589</v>
          </cell>
          <cell r="G158">
            <v>12.040169491525425</v>
          </cell>
          <cell r="H158">
            <v>78.930000000000007</v>
          </cell>
        </row>
        <row r="159">
          <cell r="D159" t="str">
            <v>Perno Ø  - A325   7/8'' x 2 1/4''</v>
          </cell>
          <cell r="E159" t="str">
            <v>Ud</v>
          </cell>
          <cell r="F159">
            <v>68.830508474576277</v>
          </cell>
          <cell r="G159">
            <v>12.389491525423729</v>
          </cell>
          <cell r="H159">
            <v>81.22</v>
          </cell>
        </row>
        <row r="160">
          <cell r="D160" t="str">
            <v>Perno Ø  - A325   7/8'' x 2 3/4''</v>
          </cell>
          <cell r="E160" t="str">
            <v>Ud</v>
          </cell>
          <cell r="F160">
            <v>70.923728813559322</v>
          </cell>
          <cell r="G160">
            <v>12.766271186440678</v>
          </cell>
          <cell r="H160">
            <v>83.69</v>
          </cell>
        </row>
        <row r="161">
          <cell r="D161" t="str">
            <v>Perno Ø  - A325   7/8'' x 3 1/4''</v>
          </cell>
          <cell r="E161" t="str">
            <v>Ud</v>
          </cell>
          <cell r="F161">
            <v>77.483050847457633</v>
          </cell>
          <cell r="G161">
            <v>13.946949152542373</v>
          </cell>
          <cell r="H161">
            <v>91.43</v>
          </cell>
        </row>
        <row r="162">
          <cell r="D162" t="str">
            <v>Perno Ø  - A325 1    '' x 3    ''</v>
          </cell>
          <cell r="E162" t="str">
            <v>Ud</v>
          </cell>
          <cell r="F162">
            <v>83.533898305084747</v>
          </cell>
          <cell r="G162">
            <v>15.036101694915255</v>
          </cell>
          <cell r="H162">
            <v>98.570000000000007</v>
          </cell>
        </row>
        <row r="163">
          <cell r="D163" t="str">
            <v>Perno Ø  - A490   3/4'' x 2 1/2''</v>
          </cell>
          <cell r="E163" t="str">
            <v>Ud</v>
          </cell>
          <cell r="F163">
            <v>164.57627118644066</v>
          </cell>
          <cell r="G163">
            <v>29.623728813559318</v>
          </cell>
          <cell r="H163">
            <v>194.2</v>
          </cell>
        </row>
        <row r="164">
          <cell r="D164" t="str">
            <v>Perno Ø  - A490   5/8'' x 2 1/2''</v>
          </cell>
          <cell r="E164" t="str">
            <v>Ud</v>
          </cell>
          <cell r="F164">
            <v>164.57627118644066</v>
          </cell>
          <cell r="G164">
            <v>29.623728813559318</v>
          </cell>
          <cell r="H164">
            <v>194.2</v>
          </cell>
        </row>
        <row r="165">
          <cell r="D165" t="str">
            <v>Perno Ø  - A490   7/8'' x 2 1/2''</v>
          </cell>
          <cell r="E165" t="str">
            <v>Ud</v>
          </cell>
          <cell r="F165">
            <v>164.57627118644066</v>
          </cell>
          <cell r="G165">
            <v>29.623728813559318</v>
          </cell>
          <cell r="H165">
            <v>194.2</v>
          </cell>
        </row>
        <row r="166">
          <cell r="D166" t="str">
            <v>Perno Ø  - A490   7/8'' x 3    ''</v>
          </cell>
          <cell r="E166" t="str">
            <v>Ud</v>
          </cell>
          <cell r="F166">
            <v>177.65254237288136</v>
          </cell>
          <cell r="G166">
            <v>31.977457627118643</v>
          </cell>
          <cell r="H166">
            <v>209.63</v>
          </cell>
        </row>
        <row r="167">
          <cell r="D167" t="str">
            <v>Perno Ø  - A490   7/8'' x 3 1/2''</v>
          </cell>
          <cell r="E167" t="str">
            <v>Ud</v>
          </cell>
          <cell r="F167">
            <v>188.27966101694915</v>
          </cell>
          <cell r="G167">
            <v>33.890338983050846</v>
          </cell>
          <cell r="H167">
            <v>222.17</v>
          </cell>
        </row>
        <row r="168">
          <cell r="D168" t="str">
            <v>Perno Ø  - A490 1    '' x 2 3/4''</v>
          </cell>
          <cell r="E168" t="str">
            <v>Ud</v>
          </cell>
          <cell r="F168">
            <v>161.72033898305088</v>
          </cell>
          <cell r="G168">
            <v>29.109661016949158</v>
          </cell>
          <cell r="H168">
            <v>190.83000000000004</v>
          </cell>
        </row>
        <row r="169">
          <cell r="D169" t="str">
            <v>Perno Ø  - A490 1    '' x 3 3/4''</v>
          </cell>
          <cell r="E169" t="str">
            <v>Ud</v>
          </cell>
          <cell r="F169">
            <v>218.08474576271186</v>
          </cell>
          <cell r="G169">
            <v>39.255254237288135</v>
          </cell>
          <cell r="H169">
            <v>257.33999999999997</v>
          </cell>
        </row>
        <row r="170">
          <cell r="D170" t="str">
            <v>Perno Ø  - A490 1    '' x 4 1/2''</v>
          </cell>
          <cell r="E170" t="str">
            <v>Ud</v>
          </cell>
          <cell r="F170">
            <v>232.99152542372883</v>
          </cell>
          <cell r="G170">
            <v>41.93847457627119</v>
          </cell>
          <cell r="H170">
            <v>274.93</v>
          </cell>
        </row>
        <row r="171">
          <cell r="D171" t="str">
            <v>Perno Ø  - A490 1 1/8'' x 3 3/4''</v>
          </cell>
          <cell r="E171" t="str">
            <v>Ud</v>
          </cell>
          <cell r="F171">
            <v>248.87288135593224</v>
          </cell>
          <cell r="G171">
            <v>44.797118644067801</v>
          </cell>
          <cell r="H171">
            <v>293.67</v>
          </cell>
        </row>
        <row r="172">
          <cell r="D172" t="str">
            <v>Perno Ø  - A490 1 1/8'' x 4 1/2''</v>
          </cell>
          <cell r="E172" t="str">
            <v>Ud</v>
          </cell>
          <cell r="F172">
            <v>427.72033898305085</v>
          </cell>
          <cell r="G172">
            <v>76.989661016949157</v>
          </cell>
          <cell r="H172">
            <v>504.71000000000004</v>
          </cell>
        </row>
        <row r="173">
          <cell r="D173" t="str">
            <v>Perno ø 1 1/2'' x 19'' F1554 A36</v>
          </cell>
          <cell r="E173" t="str">
            <v>Ud</v>
          </cell>
          <cell r="F173">
            <v>206.77966101694918</v>
          </cell>
          <cell r="G173">
            <v>37.220338983050851</v>
          </cell>
          <cell r="H173">
            <v>244.00000000000003</v>
          </cell>
        </row>
        <row r="174">
          <cell r="D174" t="str">
            <v>Perno ø 1 3/8'' x 20'' F1554 A36</v>
          </cell>
          <cell r="E174" t="str">
            <v>Ud</v>
          </cell>
          <cell r="F174">
            <v>1560</v>
          </cell>
          <cell r="G174">
            <v>280.8</v>
          </cell>
          <cell r="H174">
            <v>1840.8</v>
          </cell>
        </row>
        <row r="175">
          <cell r="D175" t="str">
            <v>Perno ø 1'' x 12'' F1554 A36</v>
          </cell>
          <cell r="E175" t="str">
            <v>Ud</v>
          </cell>
          <cell r="F175">
            <v>135</v>
          </cell>
          <cell r="G175">
            <v>24.3</v>
          </cell>
          <cell r="H175">
            <v>159.30000000000001</v>
          </cell>
        </row>
        <row r="176">
          <cell r="D176" t="str">
            <v>Perno ø 3/4'' x 6'' F1554 A36</v>
          </cell>
          <cell r="E176" t="str">
            <v>Ud</v>
          </cell>
          <cell r="F176">
            <v>98</v>
          </cell>
          <cell r="G176">
            <v>17.64</v>
          </cell>
          <cell r="H176">
            <v>115.64</v>
          </cell>
        </row>
        <row r="177">
          <cell r="D177" t="str">
            <v>Perno ø 3/4'' x 12'' F1554 A36</v>
          </cell>
          <cell r="E177" t="str">
            <v>Ud</v>
          </cell>
          <cell r="F177">
            <v>135</v>
          </cell>
          <cell r="G177">
            <v>24.3</v>
          </cell>
          <cell r="H177">
            <v>159.30000000000001</v>
          </cell>
        </row>
        <row r="178">
          <cell r="D178" t="str">
            <v>Perno ø 1'' x 19'' F1554 A36</v>
          </cell>
          <cell r="E178" t="str">
            <v>Ud</v>
          </cell>
          <cell r="F178">
            <v>206.77966101694918</v>
          </cell>
          <cell r="G178">
            <v>37.220338983050851</v>
          </cell>
          <cell r="H178">
            <v>244.00000000000003</v>
          </cell>
        </row>
        <row r="179">
          <cell r="D179" t="str">
            <v>Perno ø 1'' x 24'' F1554 A36</v>
          </cell>
          <cell r="E179" t="str">
            <v>Ud</v>
          </cell>
          <cell r="F179">
            <v>300</v>
          </cell>
          <cell r="G179">
            <v>54</v>
          </cell>
          <cell r="H179">
            <v>354</v>
          </cell>
        </row>
        <row r="180">
          <cell r="D180" t="str">
            <v>Perno ø 1'' x 30'' F1554 A36</v>
          </cell>
          <cell r="E180" t="str">
            <v>Ud</v>
          </cell>
          <cell r="F180">
            <v>500</v>
          </cell>
          <cell r="G180">
            <v>90</v>
          </cell>
          <cell r="H180">
            <v>590</v>
          </cell>
        </row>
        <row r="181">
          <cell r="D181" t="str">
            <v>Conector de cortante Ø 3/4'' x 3'' Autosoldable</v>
          </cell>
          <cell r="E181" t="str">
            <v>Ud</v>
          </cell>
          <cell r="F181">
            <v>100</v>
          </cell>
          <cell r="G181">
            <v>18</v>
          </cell>
          <cell r="H181">
            <v>118</v>
          </cell>
        </row>
        <row r="182">
          <cell r="D182" t="str">
            <v>Resina HIT-HY-200</v>
          </cell>
          <cell r="E182" t="str">
            <v>ud</v>
          </cell>
          <cell r="F182">
            <v>3000</v>
          </cell>
          <cell r="G182">
            <v>540</v>
          </cell>
          <cell r="H182">
            <v>3540</v>
          </cell>
        </row>
        <row r="183">
          <cell r="D183" t="str">
            <v>Resina HIT-RE500-SD</v>
          </cell>
          <cell r="E183" t="str">
            <v>ud</v>
          </cell>
          <cell r="F183">
            <v>2206.7800000000002</v>
          </cell>
          <cell r="G183">
            <v>397.22040000000004</v>
          </cell>
          <cell r="H183">
            <v>2604.0004000000004</v>
          </cell>
        </row>
        <row r="184">
          <cell r="D184" t="str">
            <v>Combustibles y Lubricantes</v>
          </cell>
        </row>
        <row r="185">
          <cell r="D185" t="str">
            <v>Aceite de Motor</v>
          </cell>
          <cell r="E185" t="str">
            <v>ltr</v>
          </cell>
          <cell r="F185">
            <v>200</v>
          </cell>
          <cell r="G185">
            <v>36</v>
          </cell>
          <cell r="H185">
            <v>236</v>
          </cell>
        </row>
        <row r="186">
          <cell r="D186" t="str">
            <v xml:space="preserve">Gasoil </v>
          </cell>
          <cell r="E186" t="str">
            <v xml:space="preserve"> Gls </v>
          </cell>
          <cell r="F186">
            <v>133.72881355932205</v>
          </cell>
          <cell r="G186">
            <v>24.07118644067797</v>
          </cell>
          <cell r="H186">
            <v>157.80000000000001</v>
          </cell>
        </row>
        <row r="187">
          <cell r="D187" t="str">
            <v>Gasolina</v>
          </cell>
          <cell r="E187" t="str">
            <v>Gls</v>
          </cell>
          <cell r="F187">
            <v>210</v>
          </cell>
          <cell r="G187">
            <v>37.799999999999997</v>
          </cell>
          <cell r="H187">
            <v>247.8</v>
          </cell>
        </row>
        <row r="188">
          <cell r="D188" t="str">
            <v>Acetileno 390</v>
          </cell>
          <cell r="E188" t="str">
            <v>p3</v>
          </cell>
          <cell r="F188">
            <v>11.390794871794871</v>
          </cell>
          <cell r="G188">
            <v>2.0503430769230766</v>
          </cell>
          <cell r="H188">
            <v>13.441137948717948</v>
          </cell>
        </row>
        <row r="189">
          <cell r="D189" t="str">
            <v>Argon 99.996% K 220</v>
          </cell>
          <cell r="E189" t="str">
            <v>p3</v>
          </cell>
          <cell r="F189">
            <v>15.543545454545454</v>
          </cell>
          <cell r="G189">
            <v>2.7978381818181814</v>
          </cell>
          <cell r="H189">
            <v>18.341383636363634</v>
          </cell>
        </row>
        <row r="190">
          <cell r="D190" t="str">
            <v>Gas GLP</v>
          </cell>
          <cell r="E190" t="str">
            <v>Gls</v>
          </cell>
          <cell r="F190">
            <v>210</v>
          </cell>
          <cell r="G190">
            <v>37.799999999999997</v>
          </cell>
          <cell r="H190">
            <v>247.8</v>
          </cell>
        </row>
        <row r="191">
          <cell r="D191" t="str">
            <v>Equipos Pesados</v>
          </cell>
        </row>
        <row r="192">
          <cell r="D192" t="str">
            <v>Amasador Mecánico</v>
          </cell>
          <cell r="E192" t="str">
            <v>Hr</v>
          </cell>
          <cell r="F192">
            <v>125</v>
          </cell>
          <cell r="G192">
            <v>22.5</v>
          </cell>
          <cell r="H192">
            <v>147.5</v>
          </cell>
        </row>
        <row r="193">
          <cell r="D193" t="str">
            <v>Andamios</v>
          </cell>
          <cell r="E193" t="str">
            <v>Hr</v>
          </cell>
          <cell r="F193">
            <v>38</v>
          </cell>
          <cell r="G193">
            <v>6.84</v>
          </cell>
          <cell r="H193">
            <v>44.84</v>
          </cell>
        </row>
        <row r="194">
          <cell r="D194" t="str">
            <v>Buldócer D8</v>
          </cell>
          <cell r="E194" t="str">
            <v>Hr</v>
          </cell>
          <cell r="F194">
            <v>2000</v>
          </cell>
          <cell r="G194">
            <v>360</v>
          </cell>
          <cell r="H194">
            <v>2360</v>
          </cell>
        </row>
        <row r="195">
          <cell r="D195" t="str">
            <v>Camión Bote</v>
          </cell>
          <cell r="E195" t="str">
            <v>Hr</v>
          </cell>
          <cell r="F195">
            <v>1300</v>
          </cell>
          <cell r="G195">
            <v>234</v>
          </cell>
          <cell r="H195">
            <v>1534</v>
          </cell>
        </row>
        <row r="196">
          <cell r="D196" t="str">
            <v>Camioneta</v>
          </cell>
          <cell r="E196" t="str">
            <v>Hr</v>
          </cell>
          <cell r="F196">
            <v>131.25</v>
          </cell>
          <cell r="G196">
            <v>23.625</v>
          </cell>
          <cell r="H196">
            <v>154.875</v>
          </cell>
        </row>
        <row r="197">
          <cell r="D197" t="str">
            <v>Compactador Mecánico</v>
          </cell>
          <cell r="E197" t="str">
            <v>Hr</v>
          </cell>
          <cell r="F197">
            <v>162.5</v>
          </cell>
          <cell r="G197">
            <v>29.25</v>
          </cell>
          <cell r="H197">
            <v>191.75</v>
          </cell>
        </row>
        <row r="198">
          <cell r="D198" t="str">
            <v>Compresor</v>
          </cell>
          <cell r="E198" t="str">
            <v>Hr</v>
          </cell>
          <cell r="F198">
            <v>1759.6</v>
          </cell>
          <cell r="G198">
            <v>316.72799999999995</v>
          </cell>
          <cell r="H198">
            <v>2076.328</v>
          </cell>
        </row>
        <row r="199">
          <cell r="D199" t="str">
            <v xml:space="preserve">Renta Compresor 185 hp </v>
          </cell>
          <cell r="E199" t="str">
            <v xml:space="preserve"> H/día </v>
          </cell>
          <cell r="F199">
            <v>4666.6694915254238</v>
          </cell>
          <cell r="G199">
            <v>840.00050847457624</v>
          </cell>
          <cell r="H199">
            <v>5506.67</v>
          </cell>
        </row>
        <row r="200">
          <cell r="D200" t="str">
            <v xml:space="preserve">Renta Compresor, Pistolas y Operadores </v>
          </cell>
          <cell r="E200" t="str">
            <v xml:space="preserve"> Hr </v>
          </cell>
          <cell r="F200">
            <v>1526.4830508474577</v>
          </cell>
          <cell r="G200">
            <v>274.7669491525424</v>
          </cell>
          <cell r="H200">
            <v>1801.25</v>
          </cell>
        </row>
        <row r="201">
          <cell r="D201" t="str">
            <v>Pistola Neumática P/ Tornilleria</v>
          </cell>
          <cell r="E201" t="str">
            <v>Hr</v>
          </cell>
          <cell r="F201">
            <v>74.152542372881356</v>
          </cell>
          <cell r="G201">
            <v>13.347457627118644</v>
          </cell>
          <cell r="H201">
            <v>87.5</v>
          </cell>
        </row>
        <row r="202">
          <cell r="D202" t="str">
            <v>Compresor p/ Pintura</v>
          </cell>
          <cell r="E202" t="str">
            <v>Hr</v>
          </cell>
          <cell r="F202">
            <v>63.56</v>
          </cell>
          <cell r="G202">
            <v>11.440799999999999</v>
          </cell>
          <cell r="H202">
            <v>75.000799999999998</v>
          </cell>
        </row>
        <row r="203">
          <cell r="D203" t="str">
            <v>Estación Total</v>
          </cell>
          <cell r="E203" t="str">
            <v>Hr</v>
          </cell>
          <cell r="F203">
            <v>337.5</v>
          </cell>
          <cell r="G203">
            <v>60.75</v>
          </cell>
          <cell r="H203">
            <v>398.25</v>
          </cell>
        </row>
        <row r="204">
          <cell r="D204" t="str">
            <v>Letrero Informativo de Obra</v>
          </cell>
          <cell r="E204" t="str">
            <v>Hr</v>
          </cell>
          <cell r="F204">
            <v>12711.86</v>
          </cell>
          <cell r="G204">
            <v>2288.1347999999998</v>
          </cell>
          <cell r="H204">
            <v>14999.9948</v>
          </cell>
        </row>
        <row r="205">
          <cell r="D205" t="str">
            <v>Luces de Trabajo</v>
          </cell>
          <cell r="E205" t="str">
            <v>Hr</v>
          </cell>
          <cell r="F205">
            <v>131.25</v>
          </cell>
          <cell r="G205">
            <v>23.625</v>
          </cell>
          <cell r="H205">
            <v>154.875</v>
          </cell>
        </row>
        <row r="206">
          <cell r="D206" t="str">
            <v>Mezcladora de 7p³</v>
          </cell>
          <cell r="E206" t="str">
            <v>Hr</v>
          </cell>
          <cell r="F206">
            <v>125</v>
          </cell>
          <cell r="G206">
            <v>22.5</v>
          </cell>
          <cell r="H206">
            <v>147.5</v>
          </cell>
        </row>
        <row r="207">
          <cell r="D207" t="str">
            <v>Motoniveladora</v>
          </cell>
          <cell r="E207" t="str">
            <v>Hr</v>
          </cell>
          <cell r="F207">
            <v>1900</v>
          </cell>
          <cell r="G207">
            <v>342</v>
          </cell>
          <cell r="H207">
            <v>2242</v>
          </cell>
        </row>
        <row r="208">
          <cell r="D208" t="str">
            <v>Retroexcavadora</v>
          </cell>
          <cell r="E208" t="str">
            <v>Hr</v>
          </cell>
          <cell r="F208">
            <v>3000</v>
          </cell>
          <cell r="G208">
            <v>540</v>
          </cell>
          <cell r="H208">
            <v>3540</v>
          </cell>
        </row>
        <row r="209">
          <cell r="D209" t="str">
            <v>Retropala D420G</v>
          </cell>
          <cell r="E209" t="str">
            <v>Hr</v>
          </cell>
          <cell r="F209">
            <v>1500</v>
          </cell>
          <cell r="G209">
            <v>270</v>
          </cell>
          <cell r="H209">
            <v>1770</v>
          </cell>
        </row>
        <row r="210">
          <cell r="D210" t="str">
            <v>Rodillo</v>
          </cell>
          <cell r="E210" t="str">
            <v>Hr</v>
          </cell>
          <cell r="F210">
            <v>1800</v>
          </cell>
          <cell r="G210">
            <v>324</v>
          </cell>
          <cell r="H210">
            <v>2124</v>
          </cell>
        </row>
        <row r="211">
          <cell r="D211" t="str">
            <v>Plataforma</v>
          </cell>
          <cell r="E211" t="str">
            <v>Hr</v>
          </cell>
          <cell r="F211">
            <v>1800</v>
          </cell>
          <cell r="G211">
            <v>324</v>
          </cell>
          <cell r="H211">
            <v>2124</v>
          </cell>
        </row>
        <row r="212">
          <cell r="D212" t="str">
            <v>Grúa de 20 Tonelada</v>
          </cell>
          <cell r="E212" t="str">
            <v>hr</v>
          </cell>
          <cell r="F212">
            <v>3177.9661016949153</v>
          </cell>
          <cell r="G212">
            <v>572.03389830508479</v>
          </cell>
          <cell r="H212">
            <v>3750</v>
          </cell>
        </row>
        <row r="213">
          <cell r="D213" t="str">
            <v>Grúa de 40 Tonelada</v>
          </cell>
          <cell r="E213" t="str">
            <v>hr</v>
          </cell>
          <cell r="F213">
            <v>5750</v>
          </cell>
          <cell r="G213">
            <v>1035</v>
          </cell>
          <cell r="H213">
            <v>6785</v>
          </cell>
        </row>
        <row r="214">
          <cell r="D214" t="str">
            <v>Grúa de 80 Tonelada</v>
          </cell>
          <cell r="E214" t="str">
            <v>hr</v>
          </cell>
          <cell r="F214">
            <v>7500</v>
          </cell>
          <cell r="G214">
            <v>1350</v>
          </cell>
          <cell r="H214">
            <v>8850</v>
          </cell>
        </row>
        <row r="215">
          <cell r="D215" t="str">
            <v>Servicio de Fumigación</v>
          </cell>
          <cell r="E215" t="str">
            <v>Hr</v>
          </cell>
          <cell r="F215">
            <v>4237.29</v>
          </cell>
          <cell r="G215">
            <v>762.71219999999994</v>
          </cell>
          <cell r="H215">
            <v>5000.0021999999999</v>
          </cell>
        </row>
        <row r="216">
          <cell r="D216" t="str">
            <v>Tarifa Viajes &gt;20  Km</v>
          </cell>
          <cell r="E216" t="str">
            <v>km</v>
          </cell>
          <cell r="F216">
            <v>12.71</v>
          </cell>
          <cell r="G216">
            <v>2.2878000000000003</v>
          </cell>
          <cell r="H216">
            <v>14.997800000000002</v>
          </cell>
        </row>
        <row r="217">
          <cell r="D217" t="str">
            <v>Tarifa Viajes 0 - 5 Km</v>
          </cell>
          <cell r="E217" t="str">
            <v>km</v>
          </cell>
          <cell r="F217">
            <v>21.57</v>
          </cell>
          <cell r="G217">
            <v>3.8826000000000001</v>
          </cell>
          <cell r="H217">
            <v>25.4526</v>
          </cell>
        </row>
        <row r="218">
          <cell r="D218" t="str">
            <v>Tarifa Viajes 10.01 - 20 Km</v>
          </cell>
          <cell r="E218" t="str">
            <v>km</v>
          </cell>
          <cell r="F218">
            <v>14.68</v>
          </cell>
          <cell r="G218">
            <v>2.6423999999999999</v>
          </cell>
          <cell r="H218">
            <v>17.322399999999998</v>
          </cell>
        </row>
        <row r="219">
          <cell r="D219" t="str">
            <v>Tarifa Viajes 5.01 - 10 Km</v>
          </cell>
          <cell r="E219" t="str">
            <v>km</v>
          </cell>
          <cell r="F219">
            <v>15.78</v>
          </cell>
          <cell r="G219">
            <v>2.8403999999999998</v>
          </cell>
          <cell r="H219">
            <v>18.6204</v>
          </cell>
        </row>
        <row r="220">
          <cell r="D220" t="str">
            <v>Acarreo de Materiales</v>
          </cell>
          <cell r="E220" t="str">
            <v>m3-Km</v>
          </cell>
          <cell r="F220">
            <v>298.79000000000002</v>
          </cell>
        </row>
        <row r="221">
          <cell r="D221" t="str">
            <v>TiendeTubo</v>
          </cell>
          <cell r="E221" t="str">
            <v>Hr</v>
          </cell>
          <cell r="F221">
            <v>2500</v>
          </cell>
          <cell r="G221">
            <v>450</v>
          </cell>
          <cell r="H221">
            <v>2950</v>
          </cell>
        </row>
        <row r="222">
          <cell r="D222" t="str">
            <v>Malla Ciclónica</v>
          </cell>
        </row>
        <row r="223">
          <cell r="D223" t="str">
            <v>Abrazadera p/Malla Ciclónica 2" Corta</v>
          </cell>
          <cell r="E223" t="str">
            <v>Ud</v>
          </cell>
          <cell r="F223">
            <v>12.71</v>
          </cell>
          <cell r="G223">
            <v>2.2878000000000003</v>
          </cell>
          <cell r="H223">
            <v>14.997800000000002</v>
          </cell>
        </row>
        <row r="224">
          <cell r="D224" t="str">
            <v>Abrazadera p/Malla Ciclónica 2" Larga</v>
          </cell>
          <cell r="E224" t="str">
            <v>Ud</v>
          </cell>
          <cell r="F224">
            <v>17.8</v>
          </cell>
          <cell r="G224">
            <v>3.2040000000000002</v>
          </cell>
          <cell r="H224">
            <v>21.004000000000001</v>
          </cell>
        </row>
        <row r="225">
          <cell r="D225" t="str">
            <v>Alambre de Púas Tipo Trinchera (incluye palometa y alambrado de soporte)</v>
          </cell>
          <cell r="E225" t="str">
            <v>ml</v>
          </cell>
          <cell r="F225">
            <v>580.79999999999995</v>
          </cell>
          <cell r="G225">
            <v>104.54399999999998</v>
          </cell>
          <cell r="H225">
            <v>685.34399999999994</v>
          </cell>
        </row>
        <row r="226">
          <cell r="D226" t="str">
            <v>Alambre Trinchera Ch</v>
          </cell>
          <cell r="E226" t="str">
            <v>Ud</v>
          </cell>
          <cell r="F226">
            <v>300.85000000000002</v>
          </cell>
          <cell r="G226">
            <v>54.152999999999999</v>
          </cell>
          <cell r="H226">
            <v>355.00300000000004</v>
          </cell>
        </row>
        <row r="227">
          <cell r="D227" t="str">
            <v>Copa Pasante p/Malla Ciclónica 11/2"</v>
          </cell>
          <cell r="E227" t="str">
            <v>Ud</v>
          </cell>
          <cell r="F227">
            <v>29.66</v>
          </cell>
          <cell r="G227">
            <v>5.3388</v>
          </cell>
          <cell r="H227">
            <v>34.998800000000003</v>
          </cell>
        </row>
        <row r="228">
          <cell r="D228" t="str">
            <v>Copa Pasante p/Malla Ciclónica 2"</v>
          </cell>
          <cell r="E228" t="str">
            <v>Ud</v>
          </cell>
          <cell r="F228">
            <v>76.27</v>
          </cell>
          <cell r="G228">
            <v>13.728599999999998</v>
          </cell>
          <cell r="H228">
            <v>89.998599999999996</v>
          </cell>
        </row>
        <row r="229">
          <cell r="D229" t="str">
            <v>Copa Terminal de Aluminio 2"</v>
          </cell>
          <cell r="E229" t="str">
            <v>Ud</v>
          </cell>
          <cell r="F229">
            <v>29.66</v>
          </cell>
          <cell r="G229">
            <v>5.3388</v>
          </cell>
          <cell r="H229">
            <v>34.998800000000003</v>
          </cell>
        </row>
        <row r="230">
          <cell r="D230" t="str">
            <v xml:space="preserve">Malla Ciclónica NO. 11 6' X 50' MC11 </v>
          </cell>
          <cell r="E230" t="str">
            <v xml:space="preserve"> Ud </v>
          </cell>
          <cell r="F230">
            <v>4110.1694915254238</v>
          </cell>
          <cell r="G230">
            <v>739.83050847457628</v>
          </cell>
          <cell r="H230">
            <v>4850</v>
          </cell>
        </row>
        <row r="231">
          <cell r="D231" t="str">
            <v>Malla Ciclónica NO. 9 6' X 50' MC9</v>
          </cell>
          <cell r="E231" t="str">
            <v xml:space="preserve"> Ud </v>
          </cell>
          <cell r="F231">
            <v>3909.32</v>
          </cell>
          <cell r="G231">
            <v>703.67759999999998</v>
          </cell>
          <cell r="H231">
            <v>4612.9976000000006</v>
          </cell>
        </row>
        <row r="232">
          <cell r="D232" t="str">
            <v>Palomenta p/Malla Ciclónica Doble</v>
          </cell>
          <cell r="E232" t="str">
            <v>Ud</v>
          </cell>
          <cell r="F232">
            <v>96.61</v>
          </cell>
          <cell r="G232">
            <v>17.389799999999997</v>
          </cell>
          <cell r="H232">
            <v>113.99979999999999</v>
          </cell>
        </row>
        <row r="233">
          <cell r="D233" t="str">
            <v>Palomenta p/Malla Ciclónica Sencilla</v>
          </cell>
          <cell r="E233" t="str">
            <v>Ud</v>
          </cell>
          <cell r="F233">
            <v>51.69</v>
          </cell>
          <cell r="G233">
            <v>9.3041999999999998</v>
          </cell>
          <cell r="H233">
            <v>60.994199999999999</v>
          </cell>
        </row>
        <row r="234">
          <cell r="D234" t="str">
            <v>Planchuela 1/2" x 1/8" x  20'</v>
          </cell>
          <cell r="E234" t="str">
            <v>Ud</v>
          </cell>
          <cell r="F234">
            <v>93.22</v>
          </cell>
          <cell r="G234">
            <v>16.779599999999999</v>
          </cell>
          <cell r="H234">
            <v>109.9996</v>
          </cell>
        </row>
        <row r="235">
          <cell r="D235" t="str">
            <v>Tornillo Carruaje 5/16 x 1 1/2"</v>
          </cell>
          <cell r="E235" t="str">
            <v>Ud</v>
          </cell>
          <cell r="F235">
            <v>4.24</v>
          </cell>
          <cell r="G235">
            <v>0.76319999999999999</v>
          </cell>
          <cell r="H235">
            <v>5.0032000000000005</v>
          </cell>
        </row>
        <row r="236">
          <cell r="D236" t="str">
            <v>Tubo p/malla ciclonica 1 1/4" x 20'</v>
          </cell>
          <cell r="E236" t="str">
            <v>Ud</v>
          </cell>
          <cell r="F236">
            <v>611.02</v>
          </cell>
          <cell r="G236">
            <v>109.9836</v>
          </cell>
          <cell r="H236">
            <v>721.00360000000001</v>
          </cell>
        </row>
        <row r="237">
          <cell r="D237" t="str">
            <v>Tubo p/malla ciclonica 2" x 20'</v>
          </cell>
          <cell r="E237" t="str">
            <v>Ud</v>
          </cell>
          <cell r="F237">
            <v>822.03</v>
          </cell>
          <cell r="G237">
            <v>147.96539999999999</v>
          </cell>
          <cell r="H237">
            <v>969.99540000000002</v>
          </cell>
        </row>
        <row r="238">
          <cell r="D238" t="str">
            <v>Herramientas, Equipos y Servicios</v>
          </cell>
        </row>
        <row r="239">
          <cell r="D239" t="str">
            <v>Estopa</v>
          </cell>
          <cell r="E239" t="str">
            <v>lbs</v>
          </cell>
          <cell r="F239">
            <v>50.85</v>
          </cell>
          <cell r="G239">
            <v>9.1530000000000005</v>
          </cell>
          <cell r="H239">
            <v>60.003</v>
          </cell>
        </row>
        <row r="240">
          <cell r="D240" t="str">
            <v>Escoba</v>
          </cell>
          <cell r="E240" t="str">
            <v>ud</v>
          </cell>
          <cell r="F240">
            <v>12.71</v>
          </cell>
          <cell r="G240">
            <v>2.2878000000000003</v>
          </cell>
          <cell r="H240">
            <v>14.997800000000002</v>
          </cell>
        </row>
        <row r="241">
          <cell r="D241" t="str">
            <v>Servicio de Colocación y Bombeo Hormigón</v>
          </cell>
          <cell r="E241" t="str">
            <v>m3</v>
          </cell>
          <cell r="F241">
            <v>442.37288135593218</v>
          </cell>
          <cell r="G241">
            <v>79.627118644067792</v>
          </cell>
          <cell r="H241">
            <v>522</v>
          </cell>
        </row>
        <row r="242">
          <cell r="D242" t="str">
            <v>Servicio de Colocación y Bombeo Hormigón</v>
          </cell>
          <cell r="E242" t="str">
            <v>m3</v>
          </cell>
          <cell r="F242">
            <v>442.37288135593218</v>
          </cell>
          <cell r="G242">
            <v>79.627118644067792</v>
          </cell>
          <cell r="H242">
            <v>522</v>
          </cell>
        </row>
        <row r="243">
          <cell r="D243" t="str">
            <v>Herramientas Menores Albañileria</v>
          </cell>
          <cell r="E243" t="str">
            <v>%</v>
          </cell>
          <cell r="F243">
            <v>1.6E-2</v>
          </cell>
          <cell r="G243">
            <v>2.8799999999999997E-3</v>
          </cell>
          <cell r="H243">
            <v>1.8880000000000001E-2</v>
          </cell>
        </row>
        <row r="244">
          <cell r="D244" t="str">
            <v>Herramientas Menores Albañileria</v>
          </cell>
          <cell r="E244" t="str">
            <v>%</v>
          </cell>
          <cell r="F244">
            <v>1.6E-2</v>
          </cell>
          <cell r="G244">
            <v>2.8799999999999997E-3</v>
          </cell>
          <cell r="H244">
            <v>1.8880000000000001E-2</v>
          </cell>
        </row>
        <row r="245">
          <cell r="D245" t="str">
            <v>Herramientas Menores Electricista</v>
          </cell>
          <cell r="E245" t="str">
            <v>%</v>
          </cell>
          <cell r="F245">
            <v>1.6E-2</v>
          </cell>
          <cell r="G245">
            <v>2.8799999999999997E-3</v>
          </cell>
          <cell r="H245">
            <v>1.8880000000000001E-2</v>
          </cell>
        </row>
        <row r="246">
          <cell r="D246" t="str">
            <v>Herramientas Menores Pintura</v>
          </cell>
          <cell r="E246" t="str">
            <v>%</v>
          </cell>
          <cell r="F246">
            <v>1.4999999999999999E-2</v>
          </cell>
          <cell r="G246">
            <v>2.6999999999999997E-3</v>
          </cell>
          <cell r="H246">
            <v>1.77E-2</v>
          </cell>
        </row>
        <row r="247">
          <cell r="D247" t="str">
            <v>Herramientas Menores Plomeria</v>
          </cell>
          <cell r="E247" t="str">
            <v>%</v>
          </cell>
          <cell r="F247">
            <v>1.6E-2</v>
          </cell>
          <cell r="G247">
            <v>2.8799999999999997E-3</v>
          </cell>
          <cell r="H247">
            <v>1.8880000000000001E-2</v>
          </cell>
        </row>
        <row r="248">
          <cell r="D248" t="str">
            <v>Herramientas Menores Varilleros</v>
          </cell>
          <cell r="E248" t="str">
            <v>%</v>
          </cell>
          <cell r="F248">
            <v>1.6E-2</v>
          </cell>
          <cell r="G248">
            <v>2.8799999999999997E-3</v>
          </cell>
          <cell r="H248">
            <v>1.8880000000000001E-2</v>
          </cell>
        </row>
        <row r="249">
          <cell r="B249" t="str">
            <v>Ingeniería Estructural De Acero, S A</v>
          </cell>
          <cell r="D249" t="str">
            <v>Fabricación Estructura Metalica - Columna</v>
          </cell>
          <cell r="E249" t="str">
            <v>ton</v>
          </cell>
          <cell r="F249">
            <v>11999.999999999998</v>
          </cell>
          <cell r="G249">
            <v>2159.9999999999995</v>
          </cell>
          <cell r="H249">
            <v>14159.999999999998</v>
          </cell>
        </row>
        <row r="250">
          <cell r="B250" t="str">
            <v>Ingeniería Estructural De Acero, S A</v>
          </cell>
          <cell r="D250" t="str">
            <v>Fabricación Estructura Metalica - Correas</v>
          </cell>
          <cell r="E250" t="str">
            <v>ton</v>
          </cell>
          <cell r="F250">
            <v>64000</v>
          </cell>
          <cell r="G250">
            <v>11520</v>
          </cell>
          <cell r="H250">
            <v>75520</v>
          </cell>
        </row>
        <row r="251">
          <cell r="B251" t="str">
            <v>Ingeniería Estructural De Acero, S A</v>
          </cell>
          <cell r="D251" t="str">
            <v>Fabricación Estructura Metalica - Placa</v>
          </cell>
          <cell r="E251" t="str">
            <v>ton</v>
          </cell>
          <cell r="F251">
            <v>22000</v>
          </cell>
          <cell r="G251">
            <v>3960</v>
          </cell>
          <cell r="H251">
            <v>25960</v>
          </cell>
        </row>
        <row r="252">
          <cell r="B252" t="str">
            <v>Ingeniería Estructural De Acero, S A</v>
          </cell>
          <cell r="D252" t="str">
            <v>Fabricación Estructura Metalica - Riostra</v>
          </cell>
          <cell r="E252" t="str">
            <v>ton</v>
          </cell>
          <cell r="F252">
            <v>59999.999999999993</v>
          </cell>
          <cell r="G252">
            <v>10799.999999999998</v>
          </cell>
          <cell r="H252">
            <v>70799.999999999985</v>
          </cell>
        </row>
        <row r="253">
          <cell r="B253" t="str">
            <v>Ingeniería Estructural De Acero, S A</v>
          </cell>
          <cell r="D253" t="str">
            <v>Fabricación Estructura Metalica - Tilla</v>
          </cell>
          <cell r="E253" t="str">
            <v>ton</v>
          </cell>
          <cell r="F253">
            <v>20000</v>
          </cell>
          <cell r="G253">
            <v>3600</v>
          </cell>
          <cell r="H253">
            <v>23600</v>
          </cell>
        </row>
        <row r="254">
          <cell r="B254" t="str">
            <v>Ingeniería Estructural De Acero, S A</v>
          </cell>
          <cell r="D254" t="str">
            <v>Fabricación Estructura Metalica - Trabe Armada</v>
          </cell>
          <cell r="E254" t="str">
            <v>ton</v>
          </cell>
          <cell r="F254">
            <v>22000</v>
          </cell>
          <cell r="G254">
            <v>3960</v>
          </cell>
          <cell r="H254">
            <v>25960</v>
          </cell>
        </row>
        <row r="255">
          <cell r="B255" t="str">
            <v>Ingeniería Estructural De Acero, S A</v>
          </cell>
          <cell r="D255" t="str">
            <v>Fabricación Estructura Metalica - Viga</v>
          </cell>
          <cell r="E255" t="str">
            <v>ton</v>
          </cell>
          <cell r="F255">
            <v>11999.999999999998</v>
          </cell>
          <cell r="G255">
            <v>2159.9999999999995</v>
          </cell>
          <cell r="H255">
            <v>14159.999999999998</v>
          </cell>
        </row>
        <row r="256">
          <cell r="B256" t="str">
            <v>Ingeniería Estructural De Acero, S A</v>
          </cell>
          <cell r="D256" t="str">
            <v>SandBlasting Superficie Metálicas</v>
          </cell>
          <cell r="E256" t="str">
            <v>m2</v>
          </cell>
          <cell r="F256">
            <v>169.5</v>
          </cell>
          <cell r="G256">
            <v>30.509999999999998</v>
          </cell>
          <cell r="H256">
            <v>200.01</v>
          </cell>
        </row>
        <row r="257">
          <cell r="B257" t="str">
            <v>Ingeniería Estructural De Acero, S A</v>
          </cell>
          <cell r="D257" t="str">
            <v>Transporte de Estructuas Metálica</v>
          </cell>
          <cell r="E257" t="str">
            <v>Ud</v>
          </cell>
          <cell r="F257">
            <v>21215</v>
          </cell>
          <cell r="G257">
            <v>3818.7</v>
          </cell>
          <cell r="H257">
            <v>25033.7</v>
          </cell>
        </row>
        <row r="258">
          <cell r="B258" t="str">
            <v>Ingeniería Estructural De Acero, S A</v>
          </cell>
          <cell r="D258" t="str">
            <v>Transporte de Losas Hollow Core</v>
          </cell>
          <cell r="E258" t="str">
            <v>Ud</v>
          </cell>
          <cell r="F258">
            <v>21215</v>
          </cell>
          <cell r="G258">
            <v>3818.7</v>
          </cell>
          <cell r="H258">
            <v>25033.7</v>
          </cell>
        </row>
        <row r="259">
          <cell r="D259" t="str">
            <v>Cubiertas</v>
          </cell>
        </row>
        <row r="260">
          <cell r="D260" t="str">
            <v>STANDING SEAM NATURAL</v>
          </cell>
          <cell r="E260" t="str">
            <v>m2</v>
          </cell>
          <cell r="F260">
            <v>750</v>
          </cell>
          <cell r="G260">
            <v>135</v>
          </cell>
          <cell r="H260">
            <v>885</v>
          </cell>
        </row>
        <row r="261">
          <cell r="D261" t="str">
            <v>Aluzinc cal. 26</v>
          </cell>
          <cell r="E261" t="str">
            <v>pl</v>
          </cell>
          <cell r="F261">
            <v>146</v>
          </cell>
          <cell r="G261">
            <v>26.279999999999998</v>
          </cell>
          <cell r="H261">
            <v>172.28</v>
          </cell>
        </row>
        <row r="262">
          <cell r="D262" t="str">
            <v>Metaldeck Cal 22</v>
          </cell>
          <cell r="E262" t="str">
            <v>pl</v>
          </cell>
          <cell r="F262">
            <v>299.91666666666669</v>
          </cell>
          <cell r="G262">
            <v>53.984999999999999</v>
          </cell>
          <cell r="H262">
            <v>353.9016666666667</v>
          </cell>
        </row>
        <row r="263">
          <cell r="D263" t="str">
            <v xml:space="preserve">Caballete </v>
          </cell>
          <cell r="E263" t="str">
            <v xml:space="preserve"> Ud </v>
          </cell>
          <cell r="F263">
            <v>359.90000000000003</v>
          </cell>
          <cell r="G263">
            <v>64.782000000000011</v>
          </cell>
          <cell r="H263">
            <v>424.68200000000002</v>
          </cell>
        </row>
        <row r="264">
          <cell r="D264" t="str">
            <v>Caballete de Barro Rojo</v>
          </cell>
          <cell r="E264" t="str">
            <v xml:space="preserve"> Ud </v>
          </cell>
          <cell r="F264">
            <v>359.90000000000003</v>
          </cell>
          <cell r="G264">
            <v>64.782000000000011</v>
          </cell>
          <cell r="H264">
            <v>424.68200000000002</v>
          </cell>
        </row>
        <row r="265">
          <cell r="D265" t="str">
            <v>Caballetes Naranja Basicos</v>
          </cell>
          <cell r="E265" t="str">
            <v xml:space="preserve"> Ud </v>
          </cell>
          <cell r="F265">
            <v>359.90000000000003</v>
          </cell>
          <cell r="G265">
            <v>64.782000000000011</v>
          </cell>
          <cell r="H265">
            <v>424.68200000000002</v>
          </cell>
        </row>
        <row r="266">
          <cell r="D266" t="str">
            <v>Teja de Barro Rojo Tipo S</v>
          </cell>
          <cell r="E266" t="str">
            <v xml:space="preserve"> Ud </v>
          </cell>
          <cell r="F266">
            <v>359.90000000000003</v>
          </cell>
          <cell r="G266">
            <v>64.782000000000011</v>
          </cell>
          <cell r="H266">
            <v>424.68200000000002</v>
          </cell>
        </row>
        <row r="267">
          <cell r="D267" t="str">
            <v>Tejas basica Naranja</v>
          </cell>
          <cell r="E267" t="str">
            <v xml:space="preserve"> Ud </v>
          </cell>
          <cell r="F267">
            <v>359.90000000000003</v>
          </cell>
          <cell r="G267">
            <v>64.782000000000011</v>
          </cell>
          <cell r="H267">
            <v>424.68200000000002</v>
          </cell>
        </row>
        <row r="268">
          <cell r="D268" t="str">
            <v>Plafón Aplacados Exteriores [Antihumedad]</v>
          </cell>
          <cell r="E268" t="str">
            <v xml:space="preserve"> Ud </v>
          </cell>
          <cell r="F268">
            <v>359.90000000000003</v>
          </cell>
          <cell r="G268">
            <v>64.782000000000011</v>
          </cell>
          <cell r="H268">
            <v>424.68200000000002</v>
          </cell>
        </row>
        <row r="269">
          <cell r="D269" t="str">
            <v>Plafón Aplacados Exteriores [Durock]</v>
          </cell>
          <cell r="E269" t="str">
            <v xml:space="preserve"> Ud </v>
          </cell>
          <cell r="F269">
            <v>359.90000000000003</v>
          </cell>
          <cell r="G269">
            <v>64.782000000000011</v>
          </cell>
          <cell r="H269">
            <v>424.68200000000002</v>
          </cell>
        </row>
        <row r="270">
          <cell r="D270" t="str">
            <v>Plafón Aplacados Interiores</v>
          </cell>
          <cell r="E270" t="str">
            <v xml:space="preserve"> Ud </v>
          </cell>
          <cell r="F270">
            <v>359.90000000000003</v>
          </cell>
          <cell r="G270">
            <v>64.782000000000011</v>
          </cell>
          <cell r="H270">
            <v>424.68200000000002</v>
          </cell>
        </row>
        <row r="271">
          <cell r="D271" t="str">
            <v>Plafón Comercial Acústico</v>
          </cell>
          <cell r="E271" t="str">
            <v xml:space="preserve"> Ud </v>
          </cell>
          <cell r="F271">
            <v>359.90000000000003</v>
          </cell>
          <cell r="G271">
            <v>64.782000000000011</v>
          </cell>
          <cell r="H271">
            <v>424.68200000000002</v>
          </cell>
        </row>
        <row r="272">
          <cell r="D272" t="str">
            <v>Plafón Comercial de PVC</v>
          </cell>
          <cell r="E272" t="str">
            <v xml:space="preserve"> Ud </v>
          </cell>
          <cell r="F272">
            <v>359.90000000000003</v>
          </cell>
          <cell r="G272">
            <v>64.782000000000011</v>
          </cell>
          <cell r="H272">
            <v>424.68200000000002</v>
          </cell>
        </row>
        <row r="273">
          <cell r="D273" t="str">
            <v>Plafón Comercial Metálico</v>
          </cell>
          <cell r="E273" t="str">
            <v xml:space="preserve"> Ud </v>
          </cell>
          <cell r="F273">
            <v>359.90000000000003</v>
          </cell>
          <cell r="G273">
            <v>64.782000000000011</v>
          </cell>
          <cell r="H273">
            <v>424.68200000000002</v>
          </cell>
        </row>
        <row r="274">
          <cell r="D274" t="str">
            <v>Perfil Z8'' x 20' HN</v>
          </cell>
          <cell r="E274" t="str">
            <v>Ud</v>
          </cell>
          <cell r="F274">
            <v>1500</v>
          </cell>
          <cell r="G274">
            <v>270</v>
          </cell>
          <cell r="H274">
            <v>1770</v>
          </cell>
        </row>
        <row r="275">
          <cell r="D275" t="str">
            <v>Pinturas</v>
          </cell>
        </row>
        <row r="276">
          <cell r="D276" t="str">
            <v>Pintura Acrílica</v>
          </cell>
          <cell r="E276" t="str">
            <v>Gls</v>
          </cell>
          <cell r="F276">
            <v>35.99</v>
          </cell>
          <cell r="G276">
            <v>6.4782000000000002</v>
          </cell>
          <cell r="H276">
            <v>42.468200000000003</v>
          </cell>
        </row>
        <row r="277">
          <cell r="D277" t="str">
            <v>Pintura anti-oxido</v>
          </cell>
          <cell r="E277" t="str">
            <v>Gls</v>
          </cell>
          <cell r="F277">
            <v>299.91666666666669</v>
          </cell>
          <cell r="G277">
            <v>53.984999999999999</v>
          </cell>
          <cell r="H277">
            <v>353.9016666666667</v>
          </cell>
        </row>
        <row r="278">
          <cell r="D278" t="str">
            <v>Pintura anti-oxido [1/4 Gls]</v>
          </cell>
          <cell r="E278" t="str">
            <v>Gls</v>
          </cell>
          <cell r="F278">
            <v>359.90000000000003</v>
          </cell>
          <cell r="G278">
            <v>64.782000000000011</v>
          </cell>
          <cell r="H278">
            <v>424.68200000000002</v>
          </cell>
        </row>
        <row r="279">
          <cell r="D279" t="str">
            <v>Pintura de Barniz</v>
          </cell>
          <cell r="E279" t="str">
            <v>Gls</v>
          </cell>
          <cell r="F279">
            <v>359.90000000000003</v>
          </cell>
          <cell r="G279">
            <v>64.782000000000011</v>
          </cell>
          <cell r="H279">
            <v>424.68200000000002</v>
          </cell>
        </row>
        <row r="280">
          <cell r="D280" t="str">
            <v>Pintura de Mantenimiento</v>
          </cell>
          <cell r="E280" t="str">
            <v>Gls</v>
          </cell>
          <cell r="F280">
            <v>359.90000000000003</v>
          </cell>
          <cell r="G280">
            <v>64.782000000000011</v>
          </cell>
          <cell r="H280">
            <v>424.68200000000002</v>
          </cell>
        </row>
        <row r="281">
          <cell r="D281" t="str">
            <v>Pintura de Mantenimiento [1/4 Gls]</v>
          </cell>
          <cell r="E281" t="str">
            <v>Gls</v>
          </cell>
          <cell r="F281">
            <v>35.99</v>
          </cell>
          <cell r="G281">
            <v>6.4782000000000002</v>
          </cell>
          <cell r="H281">
            <v>42.468200000000003</v>
          </cell>
        </row>
        <row r="282">
          <cell r="D282" t="str">
            <v>Pintura Multi-Purpose Epoxy Haze Gray</v>
          </cell>
          <cell r="E282" t="str">
            <v>cub</v>
          </cell>
          <cell r="F282">
            <v>5925.0254237288136</v>
          </cell>
          <cell r="G282">
            <v>1066.5045762711864</v>
          </cell>
          <cell r="H282">
            <v>6991.53</v>
          </cell>
        </row>
        <row r="283">
          <cell r="D283" t="str">
            <v>Pintura High Gloss Urethane Gris Perla</v>
          </cell>
          <cell r="E283" t="str">
            <v>Gls</v>
          </cell>
          <cell r="F283">
            <v>2154.5508474576272</v>
          </cell>
          <cell r="G283">
            <v>387.81915254237288</v>
          </cell>
          <cell r="H283">
            <v>2542.37</v>
          </cell>
        </row>
        <row r="284">
          <cell r="D284" t="str">
            <v>Pintura de Tráfico</v>
          </cell>
          <cell r="E284" t="str">
            <v>Gls</v>
          </cell>
          <cell r="F284">
            <v>299.91666666666669</v>
          </cell>
          <cell r="G284">
            <v>53.984999999999999</v>
          </cell>
          <cell r="H284">
            <v>353.9016666666667</v>
          </cell>
        </row>
        <row r="285">
          <cell r="D285" t="str">
            <v>Pintura Económica</v>
          </cell>
          <cell r="E285" t="str">
            <v>Gls</v>
          </cell>
          <cell r="F285">
            <v>359.90000000000003</v>
          </cell>
          <cell r="G285">
            <v>64.782000000000011</v>
          </cell>
          <cell r="H285">
            <v>424.68200000000002</v>
          </cell>
        </row>
        <row r="286">
          <cell r="D286" t="str">
            <v>Pintura Epóxica</v>
          </cell>
          <cell r="E286" t="str">
            <v>Gls</v>
          </cell>
          <cell r="F286">
            <v>359.90000000000003</v>
          </cell>
          <cell r="G286">
            <v>64.782000000000011</v>
          </cell>
          <cell r="H286">
            <v>424.68200000000002</v>
          </cell>
        </row>
        <row r="287">
          <cell r="D287" t="str">
            <v>Pintura Naranja - Caballetes</v>
          </cell>
          <cell r="E287" t="str">
            <v>Gls</v>
          </cell>
          <cell r="F287">
            <v>359.90000000000003</v>
          </cell>
          <cell r="G287">
            <v>64.782000000000011</v>
          </cell>
          <cell r="H287">
            <v>424.68200000000002</v>
          </cell>
        </row>
        <row r="288">
          <cell r="D288" t="str">
            <v>Pintura Satinada</v>
          </cell>
          <cell r="E288" t="str">
            <v>Gls</v>
          </cell>
          <cell r="F288">
            <v>359.90000000000003</v>
          </cell>
          <cell r="G288">
            <v>64.782000000000011</v>
          </cell>
          <cell r="H288">
            <v>424.68200000000002</v>
          </cell>
        </row>
        <row r="289">
          <cell r="D289" t="str">
            <v>Pintura Semi Gloss</v>
          </cell>
          <cell r="E289" t="str">
            <v>Gls</v>
          </cell>
          <cell r="F289">
            <v>359.90000000000003</v>
          </cell>
          <cell r="G289">
            <v>64.782000000000011</v>
          </cell>
          <cell r="H289">
            <v>424.68200000000002</v>
          </cell>
        </row>
        <row r="290">
          <cell r="D290" t="str">
            <v>Pintura Semi Gloss</v>
          </cell>
          <cell r="E290" t="str">
            <v>Gls</v>
          </cell>
          <cell r="F290">
            <v>359.90000000000003</v>
          </cell>
          <cell r="G290">
            <v>64.782000000000011</v>
          </cell>
          <cell r="H290">
            <v>424.68200000000002</v>
          </cell>
        </row>
        <row r="291">
          <cell r="D291" t="str">
            <v>Madera, Encofrado y Desencofrado</v>
          </cell>
        </row>
        <row r="292">
          <cell r="D292" t="str">
            <v xml:space="preserve">Madera de Pino Bruta </v>
          </cell>
          <cell r="E292" t="str">
            <v xml:space="preserve"> p2 </v>
          </cell>
          <cell r="F292">
            <v>35.99</v>
          </cell>
          <cell r="G292">
            <v>6.4782000000000002</v>
          </cell>
          <cell r="H292">
            <v>42.468200000000003</v>
          </cell>
        </row>
        <row r="293">
          <cell r="D293" t="str">
            <v xml:space="preserve">Madera 1" x  10" x 10' </v>
          </cell>
          <cell r="E293" t="str">
            <v xml:space="preserve"> Ud </v>
          </cell>
          <cell r="F293">
            <v>299.91666666666669</v>
          </cell>
          <cell r="G293">
            <v>53.984999999999999</v>
          </cell>
          <cell r="H293">
            <v>353.9016666666667</v>
          </cell>
        </row>
        <row r="294">
          <cell r="D294" t="str">
            <v xml:space="preserve">Madera 1" x  10" x 12' </v>
          </cell>
          <cell r="E294" t="str">
            <v xml:space="preserve"> Ud </v>
          </cell>
          <cell r="F294">
            <v>359.90000000000003</v>
          </cell>
          <cell r="G294">
            <v>64.782000000000011</v>
          </cell>
          <cell r="H294">
            <v>424.68200000000002</v>
          </cell>
        </row>
        <row r="295">
          <cell r="D295" t="str">
            <v xml:space="preserve">Madera 1" x  10" x 16' </v>
          </cell>
          <cell r="E295" t="str">
            <v xml:space="preserve"> Ud </v>
          </cell>
          <cell r="F295">
            <v>479.86666666666667</v>
          </cell>
          <cell r="G295">
            <v>86.376000000000005</v>
          </cell>
          <cell r="H295">
            <v>566.24266666666665</v>
          </cell>
        </row>
        <row r="296">
          <cell r="D296" t="str">
            <v xml:space="preserve">Madera 1" x  10" x 8' </v>
          </cell>
          <cell r="E296" t="str">
            <v xml:space="preserve"> Ud </v>
          </cell>
          <cell r="F296">
            <v>239.93333333333334</v>
          </cell>
          <cell r="G296">
            <v>43.188000000000002</v>
          </cell>
          <cell r="H296">
            <v>283.12133333333333</v>
          </cell>
        </row>
        <row r="297">
          <cell r="D297" t="str">
            <v xml:space="preserve">Madera 1" x  12" x 10' </v>
          </cell>
          <cell r="E297" t="str">
            <v xml:space="preserve"> Ud </v>
          </cell>
          <cell r="F297">
            <v>359.90000000000003</v>
          </cell>
          <cell r="G297">
            <v>64.782000000000011</v>
          </cell>
          <cell r="H297">
            <v>424.68200000000002</v>
          </cell>
        </row>
        <row r="298">
          <cell r="D298" t="str">
            <v xml:space="preserve">Madera 1" x  12" x 12' </v>
          </cell>
          <cell r="E298" t="str">
            <v xml:space="preserve"> Ud </v>
          </cell>
          <cell r="F298">
            <v>431.88</v>
          </cell>
          <cell r="G298">
            <v>77.738399999999999</v>
          </cell>
          <cell r="H298">
            <v>509.61840000000001</v>
          </cell>
        </row>
        <row r="299">
          <cell r="D299" t="str">
            <v xml:space="preserve">Madera 1" x  12" x 16' </v>
          </cell>
          <cell r="E299" t="str">
            <v xml:space="preserve"> Ud </v>
          </cell>
          <cell r="F299">
            <v>575.83999999999992</v>
          </cell>
          <cell r="G299">
            <v>103.65119999999997</v>
          </cell>
          <cell r="H299">
            <v>679.49119999999994</v>
          </cell>
        </row>
        <row r="300">
          <cell r="D300" t="str">
            <v xml:space="preserve">Madera 1" x  12" x 8' </v>
          </cell>
          <cell r="E300" t="str">
            <v xml:space="preserve"> Ud </v>
          </cell>
          <cell r="F300">
            <v>287.91999999999996</v>
          </cell>
          <cell r="G300">
            <v>51.825599999999987</v>
          </cell>
          <cell r="H300">
            <v>339.74559999999997</v>
          </cell>
        </row>
        <row r="301">
          <cell r="D301" t="str">
            <v xml:space="preserve">Madera 1" x  4" x 10' </v>
          </cell>
          <cell r="E301" t="str">
            <v xml:space="preserve"> Ud </v>
          </cell>
          <cell r="F301">
            <v>119.96666666666668</v>
          </cell>
          <cell r="G301">
            <v>21.594000000000001</v>
          </cell>
          <cell r="H301">
            <v>141.56066666666669</v>
          </cell>
        </row>
        <row r="302">
          <cell r="D302" t="str">
            <v xml:space="preserve">Madera 1" x  4" x 12' </v>
          </cell>
          <cell r="E302" t="str">
            <v xml:space="preserve"> Ud </v>
          </cell>
          <cell r="F302">
            <v>143.96</v>
          </cell>
          <cell r="G302">
            <v>25.912800000000001</v>
          </cell>
          <cell r="H302">
            <v>169.87280000000001</v>
          </cell>
        </row>
        <row r="303">
          <cell r="D303" t="str">
            <v xml:space="preserve">Madera 1" x  4" x 16' </v>
          </cell>
          <cell r="E303" t="str">
            <v xml:space="preserve"> Ud </v>
          </cell>
          <cell r="F303">
            <v>191.94666666666666</v>
          </cell>
          <cell r="G303">
            <v>34.550399999999996</v>
          </cell>
          <cell r="H303">
            <v>226.49706666666665</v>
          </cell>
        </row>
        <row r="304">
          <cell r="D304" t="str">
            <v xml:space="preserve">Madera 1" x  4" x 8' </v>
          </cell>
          <cell r="E304" t="str">
            <v xml:space="preserve"> Ud </v>
          </cell>
          <cell r="F304">
            <v>95.973333333333329</v>
          </cell>
          <cell r="G304">
            <v>17.275199999999998</v>
          </cell>
          <cell r="H304">
            <v>113.24853333333333</v>
          </cell>
        </row>
        <row r="305">
          <cell r="D305" t="str">
            <v xml:space="preserve">Madera 1" x  6" x 8' </v>
          </cell>
          <cell r="E305" t="str">
            <v xml:space="preserve"> Ud </v>
          </cell>
          <cell r="F305">
            <v>143.95999999999998</v>
          </cell>
          <cell r="G305">
            <v>25.912799999999994</v>
          </cell>
          <cell r="H305">
            <v>169.87279999999998</v>
          </cell>
        </row>
        <row r="306">
          <cell r="D306" t="str">
            <v xml:space="preserve">Madera 1" x  8" x 8' </v>
          </cell>
          <cell r="E306" t="str">
            <v xml:space="preserve"> Ud </v>
          </cell>
          <cell r="F306">
            <v>191.94666666666666</v>
          </cell>
          <cell r="G306">
            <v>34.550399999999996</v>
          </cell>
          <cell r="H306">
            <v>226.49706666666665</v>
          </cell>
        </row>
        <row r="307">
          <cell r="D307" t="str">
            <v xml:space="preserve">Madera 2" x  4" x 10' </v>
          </cell>
          <cell r="E307" t="str">
            <v xml:space="preserve"> Ud </v>
          </cell>
          <cell r="F307">
            <v>239.93333333333337</v>
          </cell>
          <cell r="G307">
            <v>43.188000000000002</v>
          </cell>
          <cell r="H307">
            <v>283.12133333333338</v>
          </cell>
        </row>
        <row r="308">
          <cell r="D308" t="str">
            <v xml:space="preserve">Madera 2" x  4" x 12' </v>
          </cell>
          <cell r="E308" t="str">
            <v xml:space="preserve"> Ud </v>
          </cell>
          <cell r="F308">
            <v>287.92</v>
          </cell>
          <cell r="G308">
            <v>51.825600000000001</v>
          </cell>
          <cell r="H308">
            <v>339.74560000000002</v>
          </cell>
        </row>
        <row r="309">
          <cell r="D309" t="str">
            <v xml:space="preserve">Madera 2" x  4" x 16' </v>
          </cell>
          <cell r="E309" t="str">
            <v xml:space="preserve"> Ud </v>
          </cell>
          <cell r="F309">
            <v>383.89333333333332</v>
          </cell>
          <cell r="G309">
            <v>69.100799999999992</v>
          </cell>
          <cell r="H309">
            <v>452.99413333333331</v>
          </cell>
        </row>
        <row r="310">
          <cell r="D310" t="str">
            <v xml:space="preserve">Madera 2" x  4" x 8' </v>
          </cell>
          <cell r="E310" t="str">
            <v xml:space="preserve"> Ud </v>
          </cell>
          <cell r="F310">
            <v>191.94666666666666</v>
          </cell>
          <cell r="G310">
            <v>34.550399999999996</v>
          </cell>
          <cell r="H310">
            <v>226.49706666666665</v>
          </cell>
        </row>
        <row r="311">
          <cell r="D311" t="str">
            <v xml:space="preserve">Madera 2" x  8" x 10' </v>
          </cell>
          <cell r="E311" t="str">
            <v xml:space="preserve"> Ud </v>
          </cell>
          <cell r="F311">
            <v>479.86666666666673</v>
          </cell>
          <cell r="G311">
            <v>86.376000000000005</v>
          </cell>
          <cell r="H311">
            <v>566.24266666666676</v>
          </cell>
        </row>
        <row r="312">
          <cell r="D312" t="str">
            <v xml:space="preserve">Madera 2" x  8" x 12' </v>
          </cell>
          <cell r="E312" t="str">
            <v xml:space="preserve"> Ud </v>
          </cell>
          <cell r="F312">
            <v>575.84</v>
          </cell>
          <cell r="G312">
            <v>103.6512</v>
          </cell>
          <cell r="H312">
            <v>679.49120000000005</v>
          </cell>
        </row>
        <row r="313">
          <cell r="D313" t="str">
            <v xml:space="preserve">Madera 2" x  8" x 16' </v>
          </cell>
          <cell r="E313" t="str">
            <v xml:space="preserve"> Ud </v>
          </cell>
          <cell r="F313">
            <v>767.78666666666663</v>
          </cell>
          <cell r="G313">
            <v>138.20159999999998</v>
          </cell>
          <cell r="H313">
            <v>905.98826666666662</v>
          </cell>
        </row>
        <row r="314">
          <cell r="D314" t="str">
            <v xml:space="preserve">Madera 2" x  8" x 8' </v>
          </cell>
          <cell r="E314" t="str">
            <v xml:space="preserve"> Ud </v>
          </cell>
          <cell r="F314">
            <v>383.89333333333332</v>
          </cell>
          <cell r="G314">
            <v>69.100799999999992</v>
          </cell>
          <cell r="H314">
            <v>452.99413333333331</v>
          </cell>
        </row>
        <row r="315">
          <cell r="D315" t="str">
            <v xml:space="preserve">Madera 4" x  4" x 12' </v>
          </cell>
          <cell r="E315" t="str">
            <v xml:space="preserve"> Ud </v>
          </cell>
          <cell r="F315">
            <v>575.84</v>
          </cell>
          <cell r="G315">
            <v>103.6512</v>
          </cell>
          <cell r="H315">
            <v>679.49120000000005</v>
          </cell>
        </row>
        <row r="316">
          <cell r="D316" t="str">
            <v xml:space="preserve">Madera 4" x  4" x 8' </v>
          </cell>
          <cell r="E316" t="str">
            <v xml:space="preserve"> Ud </v>
          </cell>
          <cell r="F316">
            <v>383.89333333333332</v>
          </cell>
          <cell r="G316">
            <v>69.100799999999992</v>
          </cell>
          <cell r="H316">
            <v>452.99413333333331</v>
          </cell>
        </row>
        <row r="317">
          <cell r="D317" t="str">
            <v>Plywood de 4'x8'x1/2"</v>
          </cell>
          <cell r="E317" t="str">
            <v xml:space="preserve"> Ud </v>
          </cell>
          <cell r="F317">
            <v>1200</v>
          </cell>
          <cell r="G317">
            <v>216</v>
          </cell>
          <cell r="H317">
            <v>1416</v>
          </cell>
        </row>
        <row r="318">
          <cell r="D318" t="str">
            <v>Plywood de 4'x8'x1/4"</v>
          </cell>
          <cell r="E318" t="str">
            <v xml:space="preserve"> Ud </v>
          </cell>
          <cell r="F318">
            <v>1200</v>
          </cell>
          <cell r="G318">
            <v>216</v>
          </cell>
          <cell r="H318">
            <v>1416</v>
          </cell>
        </row>
        <row r="319">
          <cell r="D319" t="str">
            <v>Plywood de 4'x8'x3/4"</v>
          </cell>
          <cell r="E319" t="str">
            <v xml:space="preserve"> Ud </v>
          </cell>
          <cell r="F319">
            <v>1200</v>
          </cell>
          <cell r="G319">
            <v>216</v>
          </cell>
          <cell r="H319">
            <v>1416</v>
          </cell>
        </row>
        <row r="320">
          <cell r="D320" t="str">
            <v>Enc. &amp; Desenc. Colu [ 0.15 x 0.15 ] m</v>
          </cell>
          <cell r="E320" t="str">
            <v>ml</v>
          </cell>
          <cell r="F320">
            <v>474.57627118644069</v>
          </cell>
          <cell r="G320">
            <v>85.423728813559322</v>
          </cell>
          <cell r="H320">
            <v>560</v>
          </cell>
        </row>
        <row r="321">
          <cell r="D321" t="str">
            <v>Enc. &amp; Desenc. Colu [ 0.15 x 0.20 ] m</v>
          </cell>
          <cell r="E321" t="str">
            <v>ml</v>
          </cell>
          <cell r="F321">
            <v>474.57627118644069</v>
          </cell>
          <cell r="G321">
            <v>85.423728813559322</v>
          </cell>
          <cell r="H321">
            <v>560</v>
          </cell>
        </row>
        <row r="322">
          <cell r="D322" t="str">
            <v>Enc. &amp; Desenc. Colu [ 0.15 x 0.30 ] m</v>
          </cell>
          <cell r="E322" t="str">
            <v>ml</v>
          </cell>
          <cell r="F322">
            <v>530.50847457627117</v>
          </cell>
          <cell r="G322">
            <v>95.491525423728802</v>
          </cell>
          <cell r="H322">
            <v>626</v>
          </cell>
        </row>
        <row r="323">
          <cell r="D323" t="str">
            <v>Enc. &amp; Desenc. Colu [ 0.20 x 0.20 ] m</v>
          </cell>
          <cell r="E323" t="str">
            <v>ml</v>
          </cell>
          <cell r="F323">
            <v>474.57627118644069</v>
          </cell>
          <cell r="G323">
            <v>85.423728813559322</v>
          </cell>
          <cell r="H323">
            <v>560</v>
          </cell>
        </row>
        <row r="324">
          <cell r="D324" t="str">
            <v>Enc. &amp; Desenc. Colu [ 0.20 x 0.25 ] m</v>
          </cell>
          <cell r="E324" t="str">
            <v>ml</v>
          </cell>
          <cell r="F324">
            <v>474.57627118644069</v>
          </cell>
          <cell r="G324">
            <v>85.423728813559322</v>
          </cell>
          <cell r="H324">
            <v>560</v>
          </cell>
        </row>
        <row r="325">
          <cell r="D325" t="str">
            <v>Enc. &amp; Desenc. Colu [ 0.20 x 0.30 ] m</v>
          </cell>
          <cell r="E325" t="str">
            <v>ml</v>
          </cell>
          <cell r="F325">
            <v>474.57627118644069</v>
          </cell>
          <cell r="G325">
            <v>85.423728813559322</v>
          </cell>
          <cell r="H325">
            <v>560</v>
          </cell>
        </row>
        <row r="326">
          <cell r="D326" t="str">
            <v>Enc. &amp; Desenc. Colu [ 0.20 x 0.35 ] m</v>
          </cell>
          <cell r="E326" t="str">
            <v>ml</v>
          </cell>
          <cell r="F326">
            <v>502.54237288135596</v>
          </cell>
          <cell r="G326">
            <v>90.457627118644069</v>
          </cell>
          <cell r="H326">
            <v>593</v>
          </cell>
        </row>
        <row r="327">
          <cell r="D327" t="str">
            <v>Enc. &amp; Desenc. Colu [ 0.20 x 0.40 ] m</v>
          </cell>
          <cell r="E327" t="str">
            <v>ml</v>
          </cell>
          <cell r="F327">
            <v>530.50847457627117</v>
          </cell>
          <cell r="G327">
            <v>95.491525423728802</v>
          </cell>
          <cell r="H327">
            <v>626</v>
          </cell>
        </row>
        <row r="328">
          <cell r="D328" t="str">
            <v>Enc. &amp; Desenc. Colu [ 0.20 x 0.45 ] m</v>
          </cell>
          <cell r="E328" t="str">
            <v>ml</v>
          </cell>
          <cell r="F328">
            <v>558.47457627118649</v>
          </cell>
          <cell r="G328">
            <v>100.52542372881356</v>
          </cell>
          <cell r="H328">
            <v>659</v>
          </cell>
        </row>
        <row r="329">
          <cell r="D329" t="str">
            <v>Enc. &amp; Desenc. Colu [ 0.20 x 0.50 ] m</v>
          </cell>
          <cell r="E329" t="str">
            <v>ml</v>
          </cell>
          <cell r="F329">
            <v>586.4406779661017</v>
          </cell>
          <cell r="G329">
            <v>105.5593220338983</v>
          </cell>
          <cell r="H329">
            <v>692</v>
          </cell>
        </row>
        <row r="330">
          <cell r="D330" t="str">
            <v>Enc. &amp; Desenc. Colu [ 0.20 x 0.55 ] m</v>
          </cell>
          <cell r="E330" t="str">
            <v>ml</v>
          </cell>
          <cell r="F330">
            <v>614.40677966101703</v>
          </cell>
          <cell r="G330">
            <v>110.59322033898306</v>
          </cell>
          <cell r="H330">
            <v>725.00000000000011</v>
          </cell>
        </row>
        <row r="331">
          <cell r="D331" t="str">
            <v>Enc. &amp; Desenc. Colu [ 0.20 x 0.60 ] m</v>
          </cell>
          <cell r="E331" t="str">
            <v>ml</v>
          </cell>
          <cell r="F331">
            <v>642.37288135593224</v>
          </cell>
          <cell r="G331">
            <v>115.62711864406779</v>
          </cell>
          <cell r="H331">
            <v>758</v>
          </cell>
        </row>
        <row r="332">
          <cell r="D332" t="str">
            <v>Enc. &amp; Desenc. Colu [ 0.20 x 0.65 ] m</v>
          </cell>
          <cell r="E332" t="str">
            <v>ml</v>
          </cell>
          <cell r="F332">
            <v>670.33898305084745</v>
          </cell>
          <cell r="G332">
            <v>120.66101694915254</v>
          </cell>
          <cell r="H332">
            <v>791</v>
          </cell>
        </row>
        <row r="333">
          <cell r="D333" t="str">
            <v>Enc. &amp; Desenc. Colu [ 0.20 x 0.70 ] m</v>
          </cell>
          <cell r="E333" t="str">
            <v>ml</v>
          </cell>
          <cell r="F333">
            <v>698.30508474576277</v>
          </cell>
          <cell r="G333">
            <v>125.69491525423729</v>
          </cell>
          <cell r="H333">
            <v>824</v>
          </cell>
        </row>
        <row r="334">
          <cell r="D334" t="str">
            <v>Enc. &amp; Desenc. Colu [ 0.20 x 0.75 ] m</v>
          </cell>
          <cell r="E334" t="str">
            <v>ml</v>
          </cell>
          <cell r="F334">
            <v>726.27118644067798</v>
          </cell>
          <cell r="G334">
            <v>130.72881355932202</v>
          </cell>
          <cell r="H334">
            <v>857</v>
          </cell>
        </row>
        <row r="335">
          <cell r="D335" t="str">
            <v>Enc. &amp; Desenc. Colu [ 0.20 x 0.80 ] m</v>
          </cell>
          <cell r="E335" t="str">
            <v>ml</v>
          </cell>
          <cell r="F335">
            <v>754.2372881355933</v>
          </cell>
          <cell r="G335">
            <v>135.76271186440678</v>
          </cell>
          <cell r="H335">
            <v>890.00000000000011</v>
          </cell>
        </row>
        <row r="336">
          <cell r="D336" t="str">
            <v>Enc. &amp; Desenc. Colu [ 0.25 x 0.25 ] m</v>
          </cell>
          <cell r="E336" t="str">
            <v>ml</v>
          </cell>
          <cell r="F336">
            <v>474.57627118644069</v>
          </cell>
          <cell r="G336">
            <v>85.423728813559322</v>
          </cell>
          <cell r="H336">
            <v>560</v>
          </cell>
        </row>
        <row r="337">
          <cell r="D337" t="str">
            <v>Enc. &amp; Desenc. Colu [ 0.25 x 0.30 ] m</v>
          </cell>
          <cell r="E337" t="str">
            <v>ml</v>
          </cell>
          <cell r="F337">
            <v>474.57627118644069</v>
          </cell>
          <cell r="G337">
            <v>85.423728813559322</v>
          </cell>
          <cell r="H337">
            <v>560</v>
          </cell>
        </row>
        <row r="338">
          <cell r="D338" t="str">
            <v>Enc. &amp; Desenc. Colu [ 0.25 x 0.35 ] m</v>
          </cell>
          <cell r="E338" t="str">
            <v>ml</v>
          </cell>
          <cell r="F338">
            <v>502.54237288135596</v>
          </cell>
          <cell r="G338">
            <v>90.457627118644069</v>
          </cell>
          <cell r="H338">
            <v>593</v>
          </cell>
        </row>
        <row r="339">
          <cell r="D339" t="str">
            <v>Enc. &amp; Desenc. Colu [ 0.25 x 0.40 ] m</v>
          </cell>
          <cell r="E339" t="str">
            <v>ml</v>
          </cell>
          <cell r="F339">
            <v>530.50847457627117</v>
          </cell>
          <cell r="G339">
            <v>95.491525423728802</v>
          </cell>
          <cell r="H339">
            <v>626</v>
          </cell>
        </row>
        <row r="340">
          <cell r="D340" t="str">
            <v>Enc. &amp; Desenc. Colu [ 0.25 x 0.45 ] m</v>
          </cell>
          <cell r="E340" t="str">
            <v>ml</v>
          </cell>
          <cell r="F340">
            <v>558.47457627118649</v>
          </cell>
          <cell r="G340">
            <v>100.52542372881356</v>
          </cell>
          <cell r="H340">
            <v>659</v>
          </cell>
        </row>
        <row r="341">
          <cell r="D341" t="str">
            <v>Enc. &amp; Desenc. Colu [ 0.25 x 0.50 ] m</v>
          </cell>
          <cell r="E341" t="str">
            <v>ml</v>
          </cell>
          <cell r="F341">
            <v>586.4406779661017</v>
          </cell>
          <cell r="G341">
            <v>105.5593220338983</v>
          </cell>
          <cell r="H341">
            <v>692</v>
          </cell>
        </row>
        <row r="342">
          <cell r="D342" t="str">
            <v>Enc. &amp; Desenc. Colu [ 0.25 x 0.55 ] m</v>
          </cell>
          <cell r="E342" t="str">
            <v>ml</v>
          </cell>
          <cell r="F342">
            <v>614.40677966101703</v>
          </cell>
          <cell r="G342">
            <v>110.59322033898306</v>
          </cell>
          <cell r="H342">
            <v>725.00000000000011</v>
          </cell>
        </row>
        <row r="343">
          <cell r="D343" t="str">
            <v>Enc. &amp; Desenc. Colu [ 0.25 x 0.60 ] m</v>
          </cell>
          <cell r="E343" t="str">
            <v>ml</v>
          </cell>
          <cell r="F343">
            <v>642.37288135593224</v>
          </cell>
          <cell r="G343">
            <v>115.62711864406779</v>
          </cell>
          <cell r="H343">
            <v>758</v>
          </cell>
        </row>
        <row r="344">
          <cell r="D344" t="str">
            <v>Enc. &amp; Desenc. Colu [ 0.25 x 0.65 ] m</v>
          </cell>
          <cell r="E344" t="str">
            <v>ml</v>
          </cell>
          <cell r="F344">
            <v>670.33898305084745</v>
          </cell>
          <cell r="G344">
            <v>120.66101694915254</v>
          </cell>
          <cell r="H344">
            <v>791</v>
          </cell>
        </row>
        <row r="345">
          <cell r="D345" t="str">
            <v>Enc. &amp; Desenc. Colu [ 0.25 x 0.70 ] m</v>
          </cell>
          <cell r="E345" t="str">
            <v>ml</v>
          </cell>
          <cell r="F345">
            <v>698.30508474576277</v>
          </cell>
          <cell r="G345">
            <v>125.69491525423729</v>
          </cell>
          <cell r="H345">
            <v>824</v>
          </cell>
        </row>
        <row r="346">
          <cell r="D346" t="str">
            <v>Enc. &amp; Desenc. Colu [ 0.25 x 0.75 ] m</v>
          </cell>
          <cell r="E346" t="str">
            <v>ml</v>
          </cell>
          <cell r="F346">
            <v>726.27118644067798</v>
          </cell>
          <cell r="G346">
            <v>130.72881355932202</v>
          </cell>
          <cell r="H346">
            <v>857</v>
          </cell>
        </row>
        <row r="347">
          <cell r="D347" t="str">
            <v>Enc. &amp; Desenc. Colu [ 0.25 x 0.80 ] m</v>
          </cell>
          <cell r="E347" t="str">
            <v>ml</v>
          </cell>
          <cell r="F347">
            <v>754.2372881355933</v>
          </cell>
          <cell r="G347">
            <v>135.76271186440678</v>
          </cell>
          <cell r="H347">
            <v>890.00000000000011</v>
          </cell>
        </row>
        <row r="348">
          <cell r="D348" t="str">
            <v>Enc. &amp; Desenc. Colu [ 0.30 x 0.30 ] m</v>
          </cell>
          <cell r="E348" t="str">
            <v>ml</v>
          </cell>
          <cell r="F348">
            <v>474.57627118644069</v>
          </cell>
          <cell r="G348">
            <v>85.423728813559322</v>
          </cell>
          <cell r="H348">
            <v>560</v>
          </cell>
        </row>
        <row r="349">
          <cell r="D349" t="str">
            <v>Enc. &amp; Desenc. Colu [ 0.30 x 0.35 ] m</v>
          </cell>
          <cell r="E349" t="str">
            <v>ml</v>
          </cell>
          <cell r="F349">
            <v>502.54237288135596</v>
          </cell>
          <cell r="G349">
            <v>90.457627118644069</v>
          </cell>
          <cell r="H349">
            <v>593</v>
          </cell>
        </row>
        <row r="350">
          <cell r="D350" t="str">
            <v>Enc. &amp; Desenc. Colu [ 0.30 x 0.40 ] m</v>
          </cell>
          <cell r="E350" t="str">
            <v>ml</v>
          </cell>
          <cell r="F350">
            <v>530.50847457627117</v>
          </cell>
          <cell r="G350">
            <v>95.491525423728802</v>
          </cell>
          <cell r="H350">
            <v>626</v>
          </cell>
        </row>
        <row r="351">
          <cell r="D351" t="str">
            <v>Enc. &amp; Desenc. Colu [ 0.30 x 0.45 ] m</v>
          </cell>
          <cell r="E351" t="str">
            <v>ml</v>
          </cell>
          <cell r="F351">
            <v>558.47457627118649</v>
          </cell>
          <cell r="G351">
            <v>100.52542372881356</v>
          </cell>
          <cell r="H351">
            <v>659</v>
          </cell>
        </row>
        <row r="352">
          <cell r="D352" t="str">
            <v>Enc. &amp; Desenc. Colu [ 0.30 x 0.50 ] m</v>
          </cell>
          <cell r="E352" t="str">
            <v>ml</v>
          </cell>
          <cell r="F352">
            <v>586.4406779661017</v>
          </cell>
          <cell r="G352">
            <v>105.5593220338983</v>
          </cell>
          <cell r="H352">
            <v>692</v>
          </cell>
        </row>
        <row r="353">
          <cell r="D353" t="str">
            <v>Enc. &amp; Desenc. Colu [ 0.30 x 0.55 ] m</v>
          </cell>
          <cell r="E353" t="str">
            <v>ml</v>
          </cell>
          <cell r="F353">
            <v>614.40677966101703</v>
          </cell>
          <cell r="G353">
            <v>110.59322033898306</v>
          </cell>
          <cell r="H353">
            <v>725.00000000000011</v>
          </cell>
        </row>
        <row r="354">
          <cell r="D354" t="str">
            <v>Enc. &amp; Desenc. Colu [ 0.30 x 0.60 ] m</v>
          </cell>
          <cell r="E354" t="str">
            <v>ml</v>
          </cell>
          <cell r="F354">
            <v>642.37288135593224</v>
          </cell>
          <cell r="G354">
            <v>115.62711864406779</v>
          </cell>
          <cell r="H354">
            <v>758</v>
          </cell>
        </row>
        <row r="355">
          <cell r="D355" t="str">
            <v>Enc. &amp; Desenc. Colu [ 0.30 x 0.65 ] m</v>
          </cell>
          <cell r="E355" t="str">
            <v>ml</v>
          </cell>
          <cell r="F355">
            <v>670.33898305084745</v>
          </cell>
          <cell r="G355">
            <v>120.66101694915254</v>
          </cell>
          <cell r="H355">
            <v>791</v>
          </cell>
        </row>
        <row r="356">
          <cell r="D356" t="str">
            <v>Enc. &amp; Desenc. Colu [ 0.30 x 0.70 ] m</v>
          </cell>
          <cell r="E356" t="str">
            <v>ml</v>
          </cell>
          <cell r="F356">
            <v>698.30508474576277</v>
          </cell>
          <cell r="G356">
            <v>125.69491525423729</v>
          </cell>
          <cell r="H356">
            <v>824</v>
          </cell>
        </row>
        <row r="357">
          <cell r="D357" t="str">
            <v>Enc. &amp; Desenc. Colu [ 0.30 x 0.75 ] m</v>
          </cell>
          <cell r="E357" t="str">
            <v>ml</v>
          </cell>
          <cell r="F357">
            <v>726.27118644067798</v>
          </cell>
          <cell r="G357">
            <v>130.72881355932202</v>
          </cell>
          <cell r="H357">
            <v>857</v>
          </cell>
        </row>
        <row r="358">
          <cell r="D358" t="str">
            <v>Enc. &amp; Desenc. Colu [ 0.30 x 0.80 ] m</v>
          </cell>
          <cell r="E358" t="str">
            <v>ml</v>
          </cell>
          <cell r="F358">
            <v>754.2372881355933</v>
          </cell>
          <cell r="G358">
            <v>135.76271186440678</v>
          </cell>
          <cell r="H358">
            <v>890.00000000000011</v>
          </cell>
        </row>
        <row r="359">
          <cell r="D359" t="str">
            <v>Enc. &amp; Desenc. Colu [ 0.35 x 0.35 ] m</v>
          </cell>
          <cell r="E359" t="str">
            <v>ml</v>
          </cell>
          <cell r="F359">
            <v>530.50847457627117</v>
          </cell>
          <cell r="G359">
            <v>95.491525423728802</v>
          </cell>
          <cell r="H359">
            <v>626</v>
          </cell>
        </row>
        <row r="360">
          <cell r="D360" t="str">
            <v>Enc. &amp; Desenc. Colu [ 0.35 x 0.40 ] m</v>
          </cell>
          <cell r="E360" t="str">
            <v>ml</v>
          </cell>
          <cell r="F360">
            <v>558.47457627118649</v>
          </cell>
          <cell r="G360">
            <v>100.52542372881356</v>
          </cell>
          <cell r="H360">
            <v>659</v>
          </cell>
        </row>
        <row r="361">
          <cell r="D361" t="str">
            <v>Enc. &amp; Desenc. Colu [ 0.35 x 0.45 ] m</v>
          </cell>
          <cell r="E361" t="str">
            <v>ml</v>
          </cell>
          <cell r="F361">
            <v>614.40677966101703</v>
          </cell>
          <cell r="G361">
            <v>110.59322033898306</v>
          </cell>
          <cell r="H361">
            <v>725.00000000000011</v>
          </cell>
        </row>
        <row r="362">
          <cell r="D362" t="str">
            <v>Enc. &amp; Desenc. Colu [ 0.35 x 0.50 ] m</v>
          </cell>
          <cell r="E362" t="str">
            <v>ml</v>
          </cell>
          <cell r="F362">
            <v>642.37288135593224</v>
          </cell>
          <cell r="G362">
            <v>115.62711864406779</v>
          </cell>
          <cell r="H362">
            <v>758</v>
          </cell>
        </row>
        <row r="363">
          <cell r="D363" t="str">
            <v>Enc. &amp; Desenc. Colu [ 0.35 x 0.55 ] m</v>
          </cell>
          <cell r="E363" t="str">
            <v>ml</v>
          </cell>
          <cell r="F363">
            <v>670.33898305084745</v>
          </cell>
          <cell r="G363">
            <v>120.66101694915254</v>
          </cell>
          <cell r="H363">
            <v>791</v>
          </cell>
        </row>
        <row r="364">
          <cell r="D364" t="str">
            <v>Enc. &amp; Desenc. Colu [ 0.35 x 0.60 ] m</v>
          </cell>
          <cell r="E364" t="str">
            <v>ml</v>
          </cell>
          <cell r="F364">
            <v>698.30508474576277</v>
          </cell>
          <cell r="G364">
            <v>125.69491525423729</v>
          </cell>
          <cell r="H364">
            <v>824</v>
          </cell>
        </row>
        <row r="365">
          <cell r="D365" t="str">
            <v>Enc. &amp; Desenc. Colu [ 0.40 x 0.40 ] m</v>
          </cell>
          <cell r="E365" t="str">
            <v>ml</v>
          </cell>
          <cell r="F365">
            <v>586.4406779661017</v>
          </cell>
          <cell r="G365">
            <v>105.5593220338983</v>
          </cell>
          <cell r="H365">
            <v>692</v>
          </cell>
        </row>
        <row r="366">
          <cell r="D366" t="str">
            <v>Enc. &amp; Desenc. Colu [ 0.40 x 0.45 ] m</v>
          </cell>
          <cell r="E366" t="str">
            <v>ml</v>
          </cell>
          <cell r="F366">
            <v>614.40677966101703</v>
          </cell>
          <cell r="G366">
            <v>110.59322033898306</v>
          </cell>
          <cell r="H366">
            <v>725.00000000000011</v>
          </cell>
        </row>
        <row r="367">
          <cell r="D367" t="str">
            <v>Enc. &amp; Desenc. Colu [ 0.40 x 0.50 ] m</v>
          </cell>
          <cell r="E367" t="str">
            <v>ml</v>
          </cell>
          <cell r="F367">
            <v>642.37288135593224</v>
          </cell>
          <cell r="G367">
            <v>115.62711864406779</v>
          </cell>
          <cell r="H367">
            <v>758</v>
          </cell>
        </row>
        <row r="368">
          <cell r="D368" t="str">
            <v>Enc. &amp; Desenc. Colu [ 0.40 x 0.55 ] m</v>
          </cell>
          <cell r="E368" t="str">
            <v>ml</v>
          </cell>
          <cell r="F368">
            <v>670.33898305084745</v>
          </cell>
          <cell r="G368">
            <v>120.66101694915254</v>
          </cell>
          <cell r="H368">
            <v>791</v>
          </cell>
        </row>
        <row r="369">
          <cell r="D369" t="str">
            <v>Enc. &amp; Desenc. Colu [ 0.40 x 0.60 ] m</v>
          </cell>
          <cell r="E369" t="str">
            <v>ml</v>
          </cell>
          <cell r="F369">
            <v>698.30508474576277</v>
          </cell>
          <cell r="G369">
            <v>125.69491525423729</v>
          </cell>
          <cell r="H369">
            <v>824</v>
          </cell>
        </row>
        <row r="370">
          <cell r="D370" t="str">
            <v>Enc. &amp; Desenc. Colu [ 0.40 x 0.65 ] m</v>
          </cell>
          <cell r="E370" t="str">
            <v>ml</v>
          </cell>
          <cell r="F370">
            <v>726.27118644067798</v>
          </cell>
          <cell r="G370">
            <v>130.72881355932202</v>
          </cell>
          <cell r="H370">
            <v>857</v>
          </cell>
        </row>
        <row r="371">
          <cell r="D371" t="str">
            <v>Enc. &amp; Desenc. Colu [ 0.40 x 0.70 ] m</v>
          </cell>
          <cell r="E371" t="str">
            <v>ml</v>
          </cell>
          <cell r="F371">
            <v>754.2372881355933</v>
          </cell>
          <cell r="G371">
            <v>135.76271186440678</v>
          </cell>
          <cell r="H371">
            <v>890.00000000000011</v>
          </cell>
        </row>
        <row r="372">
          <cell r="D372" t="str">
            <v>Enc. &amp; Desenc. Colu [ 0.40 x 0.75 ] m</v>
          </cell>
          <cell r="E372" t="str">
            <v>ml</v>
          </cell>
          <cell r="F372">
            <v>782.20338983050851</v>
          </cell>
          <cell r="G372">
            <v>140.79661016949152</v>
          </cell>
          <cell r="H372">
            <v>923</v>
          </cell>
        </row>
        <row r="373">
          <cell r="D373" t="str">
            <v>Enc. &amp; Desenc. Colu [ 0.40 x 0.80 ] m</v>
          </cell>
          <cell r="E373" t="str">
            <v>ml</v>
          </cell>
          <cell r="F373">
            <v>810.16949152542372</v>
          </cell>
          <cell r="G373">
            <v>145.83050847457628</v>
          </cell>
          <cell r="H373">
            <v>956</v>
          </cell>
        </row>
        <row r="374">
          <cell r="D374" t="str">
            <v>Enc. &amp; Desenc. Colu [ 0.45 x 0.45 ] m</v>
          </cell>
          <cell r="E374" t="str">
            <v>ml</v>
          </cell>
          <cell r="F374">
            <v>642.37288135593224</v>
          </cell>
          <cell r="G374">
            <v>115.62711864406779</v>
          </cell>
          <cell r="H374">
            <v>758</v>
          </cell>
        </row>
        <row r="375">
          <cell r="D375" t="str">
            <v>Enc. &amp; Desenc. Colu [ 0.45 x 0.50 ] m</v>
          </cell>
          <cell r="E375" t="str">
            <v>ml</v>
          </cell>
          <cell r="F375">
            <v>642.37288135593224</v>
          </cell>
          <cell r="G375">
            <v>115.62711864406779</v>
          </cell>
          <cell r="H375">
            <v>758</v>
          </cell>
        </row>
        <row r="376">
          <cell r="D376" t="str">
            <v>Enc. &amp; Desenc. Colu [ 0.45 x 0.55 ] m</v>
          </cell>
          <cell r="E376" t="str">
            <v>ml</v>
          </cell>
          <cell r="F376">
            <v>670.33898305084745</v>
          </cell>
          <cell r="G376">
            <v>120.66101694915254</v>
          </cell>
          <cell r="H376">
            <v>791</v>
          </cell>
        </row>
        <row r="377">
          <cell r="D377" t="str">
            <v>Enc. &amp; Desenc. Colu [ 0.45 x 0.60 ] m</v>
          </cell>
          <cell r="E377" t="str">
            <v>ml</v>
          </cell>
          <cell r="F377">
            <v>698.30508474576277</v>
          </cell>
          <cell r="G377">
            <v>125.69491525423729</v>
          </cell>
          <cell r="H377">
            <v>824</v>
          </cell>
        </row>
        <row r="378">
          <cell r="D378" t="str">
            <v>Enc. &amp; Desenc. Colu [ 0.45 x 0.65 ] m</v>
          </cell>
          <cell r="E378" t="str">
            <v>ml</v>
          </cell>
          <cell r="F378">
            <v>698.30508474576277</v>
          </cell>
          <cell r="G378">
            <v>125.69491525423729</v>
          </cell>
          <cell r="H378">
            <v>824</v>
          </cell>
        </row>
        <row r="379">
          <cell r="D379" t="str">
            <v>Enc. &amp; Desenc. Colu [ 0.50 x 0.50 ] m</v>
          </cell>
          <cell r="E379" t="str">
            <v>ml</v>
          </cell>
          <cell r="F379">
            <v>698.30508474576277</v>
          </cell>
          <cell r="G379">
            <v>125.69491525423729</v>
          </cell>
          <cell r="H379">
            <v>824</v>
          </cell>
        </row>
        <row r="380">
          <cell r="D380" t="str">
            <v>Enc. &amp; Desenc. Colu [ 0.50 x 0.55 ] m</v>
          </cell>
          <cell r="E380" t="str">
            <v>ml</v>
          </cell>
          <cell r="F380">
            <v>726.27118644067798</v>
          </cell>
          <cell r="G380">
            <v>130.72881355932202</v>
          </cell>
          <cell r="H380">
            <v>857</v>
          </cell>
        </row>
        <row r="381">
          <cell r="D381" t="str">
            <v>Enc. &amp; Desenc. Colu [ 0.50 x 0.60 ] m</v>
          </cell>
          <cell r="E381" t="str">
            <v>ml</v>
          </cell>
          <cell r="F381">
            <v>810.16949152542372</v>
          </cell>
          <cell r="G381">
            <v>145.83050847457628</v>
          </cell>
          <cell r="H381">
            <v>956</v>
          </cell>
        </row>
        <row r="382">
          <cell r="D382" t="str">
            <v>Enc. &amp; Desenc. Colu [ 0.50 x 0.65 ] m</v>
          </cell>
          <cell r="E382" t="str">
            <v>ml</v>
          </cell>
          <cell r="F382">
            <v>782.20338983050851</v>
          </cell>
          <cell r="G382">
            <v>140.79661016949152</v>
          </cell>
          <cell r="H382">
            <v>923</v>
          </cell>
        </row>
        <row r="383">
          <cell r="D383" t="str">
            <v>Enc. &amp; Desenc. Colu [ 0.50 x 0.70 ] m</v>
          </cell>
          <cell r="E383" t="str">
            <v>ml</v>
          </cell>
          <cell r="F383">
            <v>810.16949152542372</v>
          </cell>
          <cell r="G383">
            <v>145.83050847457628</v>
          </cell>
          <cell r="H383">
            <v>956</v>
          </cell>
        </row>
        <row r="384">
          <cell r="D384" t="str">
            <v>Enc. &amp; Desenc. Colu [ 0.50 x 0.75 ] m</v>
          </cell>
          <cell r="E384" t="str">
            <v>ml</v>
          </cell>
          <cell r="F384">
            <v>838.13559322033905</v>
          </cell>
          <cell r="G384">
            <v>150.86440677966101</v>
          </cell>
          <cell r="H384">
            <v>989</v>
          </cell>
        </row>
        <row r="385">
          <cell r="D385" t="str">
            <v>Enc. &amp; Desenc. Colu [ 0.50 x 0.80 ] m</v>
          </cell>
          <cell r="E385" t="str">
            <v>ml</v>
          </cell>
          <cell r="F385">
            <v>866.10169491525426</v>
          </cell>
          <cell r="G385">
            <v>155.89830508474577</v>
          </cell>
          <cell r="H385">
            <v>1022</v>
          </cell>
        </row>
        <row r="386">
          <cell r="D386" t="str">
            <v>Enc. &amp; Desenc. Colu [ 0.55 x 0.55 ] m</v>
          </cell>
          <cell r="E386" t="str">
            <v>ml</v>
          </cell>
          <cell r="F386">
            <v>754.2372881355933</v>
          </cell>
          <cell r="G386">
            <v>135.76271186440678</v>
          </cell>
          <cell r="H386">
            <v>890.00000000000011</v>
          </cell>
        </row>
        <row r="387">
          <cell r="D387" t="str">
            <v>Enc. &amp; Desenc. Colu [ 0.60 x 0.60 ] m</v>
          </cell>
          <cell r="E387" t="str">
            <v>ml</v>
          </cell>
          <cell r="F387">
            <v>810.16949152542372</v>
          </cell>
          <cell r="G387">
            <v>145.83050847457628</v>
          </cell>
          <cell r="H387">
            <v>956</v>
          </cell>
        </row>
        <row r="388">
          <cell r="D388" t="str">
            <v>Enc. &amp; Desenc. Colu [ 0.60 x 0.65 ] m</v>
          </cell>
          <cell r="E388" t="str">
            <v>ml</v>
          </cell>
          <cell r="F388">
            <v>838.13559322033905</v>
          </cell>
          <cell r="G388">
            <v>150.86440677966101</v>
          </cell>
          <cell r="H388">
            <v>989</v>
          </cell>
        </row>
        <row r="389">
          <cell r="D389" t="str">
            <v>Enc. &amp; Desenc. Colu [ 0.60 x 0.70 ] m</v>
          </cell>
          <cell r="E389" t="str">
            <v>ml</v>
          </cell>
          <cell r="F389">
            <v>866.10169491525426</v>
          </cell>
          <cell r="G389">
            <v>155.89830508474577</v>
          </cell>
          <cell r="H389">
            <v>1022</v>
          </cell>
        </row>
        <row r="390">
          <cell r="D390" t="str">
            <v>Enc. &amp; Desenc. Colu [ 0.60 x 0.75 ] m</v>
          </cell>
          <cell r="E390" t="str">
            <v>ml</v>
          </cell>
          <cell r="F390">
            <v>894.06779661016958</v>
          </cell>
          <cell r="G390">
            <v>160.93220338983051</v>
          </cell>
          <cell r="H390">
            <v>1055</v>
          </cell>
        </row>
        <row r="391">
          <cell r="D391" t="str">
            <v>Enc. &amp; Desenc. Colu [ 0.60 x 0.80 ] m</v>
          </cell>
          <cell r="E391" t="str">
            <v>ml</v>
          </cell>
          <cell r="F391">
            <v>922.03389830508479</v>
          </cell>
          <cell r="G391">
            <v>165.96610169491527</v>
          </cell>
          <cell r="H391">
            <v>1088</v>
          </cell>
        </row>
        <row r="392">
          <cell r="D392" t="str">
            <v>Enc. &amp; Desenc. Colu [ 0.65 x 0.65 ] m</v>
          </cell>
          <cell r="E392" t="str">
            <v>ml</v>
          </cell>
          <cell r="F392">
            <v>866.10169491525426</v>
          </cell>
          <cell r="G392">
            <v>155.89830508474577</v>
          </cell>
          <cell r="H392">
            <v>1022</v>
          </cell>
        </row>
        <row r="393">
          <cell r="D393" t="str">
            <v>Enc. &amp; Desenc. Colu [ 0.65 x 0.70 ] m</v>
          </cell>
          <cell r="E393" t="str">
            <v>ml</v>
          </cell>
          <cell r="F393">
            <v>950</v>
          </cell>
          <cell r="G393">
            <v>171</v>
          </cell>
          <cell r="H393">
            <v>1121</v>
          </cell>
        </row>
        <row r="394">
          <cell r="D394" t="str">
            <v>Enc. &amp; Desenc. Colu [ 0.70 x 0.70 ] m</v>
          </cell>
          <cell r="E394" t="str">
            <v>ml</v>
          </cell>
          <cell r="F394">
            <v>922.03389830508479</v>
          </cell>
          <cell r="G394">
            <v>165.96610169491527</v>
          </cell>
          <cell r="H394">
            <v>1088</v>
          </cell>
        </row>
        <row r="395">
          <cell r="D395" t="str">
            <v>Enc. &amp; Desenc. Colu [ 0.70 x 0.75 ] m</v>
          </cell>
          <cell r="E395" t="str">
            <v>ml</v>
          </cell>
          <cell r="F395">
            <v>977.96610169491532</v>
          </cell>
          <cell r="G395">
            <v>176.03389830508476</v>
          </cell>
          <cell r="H395">
            <v>1154</v>
          </cell>
        </row>
        <row r="396">
          <cell r="D396" t="str">
            <v>Enc. &amp; Desenc. Colu [ 0.70 x 0.80 ] m</v>
          </cell>
          <cell r="E396" t="str">
            <v>ml</v>
          </cell>
          <cell r="F396">
            <v>977.96610169491532</v>
          </cell>
          <cell r="G396">
            <v>176.03389830508476</v>
          </cell>
          <cell r="H396">
            <v>1154</v>
          </cell>
        </row>
        <row r="397">
          <cell r="D397" t="str">
            <v>Enc. &amp; Desenc. Colu [ 0.75 x 0.75 ] m</v>
          </cell>
          <cell r="E397" t="str">
            <v>ml</v>
          </cell>
          <cell r="F397">
            <v>977.96610169491532</v>
          </cell>
          <cell r="G397">
            <v>176.03389830508476</v>
          </cell>
          <cell r="H397">
            <v>1154</v>
          </cell>
        </row>
        <row r="398">
          <cell r="D398" t="str">
            <v>Enc. &amp; Desenc. Colu [ 0.75 x 0.80 ] m</v>
          </cell>
          <cell r="E398" t="str">
            <v>ml</v>
          </cell>
          <cell r="F398">
            <v>1033.89830508</v>
          </cell>
          <cell r="G398">
            <v>186.10169491439999</v>
          </cell>
          <cell r="H398">
            <v>1219.9999999944</v>
          </cell>
        </row>
        <row r="399">
          <cell r="D399" t="str">
            <v>Enc. &amp; Desenc. Colu [ 0.80 x 0.100 ] m</v>
          </cell>
          <cell r="E399" t="str">
            <v>ml</v>
          </cell>
          <cell r="F399">
            <v>1033.89830508</v>
          </cell>
          <cell r="G399">
            <v>186.10169491439999</v>
          </cell>
          <cell r="H399">
            <v>1219.9999999944</v>
          </cell>
        </row>
        <row r="400">
          <cell r="D400" t="str">
            <v>Enc. &amp; Desenc. Colu [ 0.80 x 10.20 ] m</v>
          </cell>
          <cell r="E400" t="str">
            <v>ml</v>
          </cell>
          <cell r="F400">
            <v>1033.89830508</v>
          </cell>
          <cell r="G400">
            <v>186.10169491439999</v>
          </cell>
          <cell r="H400">
            <v>1219.9999999944</v>
          </cell>
        </row>
        <row r="401">
          <cell r="D401" t="str">
            <v>Enc. &amp; Desenc. Colu [ 0.80 x 0.80 ] m</v>
          </cell>
          <cell r="E401" t="str">
            <v>ml</v>
          </cell>
          <cell r="F401">
            <v>1033.89830508</v>
          </cell>
          <cell r="G401">
            <v>186.10169491439999</v>
          </cell>
          <cell r="H401">
            <v>1219.9999999944</v>
          </cell>
        </row>
        <row r="402">
          <cell r="D402" t="str">
            <v>Enc. &amp; Desenc. Colu R [ 0.20 x 0.20 ] m</v>
          </cell>
          <cell r="E402" t="str">
            <v>ml</v>
          </cell>
          <cell r="F402">
            <v>372.88135593220341</v>
          </cell>
          <cell r="G402">
            <v>67.118644067796609</v>
          </cell>
          <cell r="H402">
            <v>440</v>
          </cell>
        </row>
        <row r="403">
          <cell r="D403" t="str">
            <v>Enc. &amp; Desenc. Colu R [ 0.25 x 0.25 ] m</v>
          </cell>
          <cell r="E403" t="str">
            <v>ml</v>
          </cell>
          <cell r="F403">
            <v>455.50847457627123</v>
          </cell>
          <cell r="G403">
            <v>81.991525423728817</v>
          </cell>
          <cell r="H403">
            <v>537.5</v>
          </cell>
        </row>
        <row r="404">
          <cell r="D404" t="str">
            <v>Enc. &amp; Desenc. Colu R [ 0.30 x 0.30 ] m</v>
          </cell>
          <cell r="E404" t="str">
            <v>ml</v>
          </cell>
          <cell r="F404">
            <v>538.13559322033905</v>
          </cell>
          <cell r="G404">
            <v>96.864406779661024</v>
          </cell>
          <cell r="H404">
            <v>635.00000000000011</v>
          </cell>
        </row>
        <row r="405">
          <cell r="D405" t="str">
            <v>Enc. &amp; Desenc. Colu R [ 0.35 x 0.35 ] m</v>
          </cell>
          <cell r="E405" t="str">
            <v>ml</v>
          </cell>
          <cell r="F405">
            <v>595.33898305084745</v>
          </cell>
          <cell r="G405">
            <v>107.16101694915254</v>
          </cell>
          <cell r="H405">
            <v>702.5</v>
          </cell>
        </row>
        <row r="406">
          <cell r="D406" t="str">
            <v>Enc. &amp; Desenc. Colu R [ 0.40 x 0.40 ] m</v>
          </cell>
          <cell r="E406" t="str">
            <v>ml</v>
          </cell>
          <cell r="F406">
            <v>652.54237288135596</v>
          </cell>
          <cell r="G406">
            <v>117.45762711864407</v>
          </cell>
          <cell r="H406">
            <v>770</v>
          </cell>
        </row>
        <row r="407">
          <cell r="D407" t="str">
            <v>Enc. &amp; Desenc. Colu R [ 0.45 x 0.45 ] m</v>
          </cell>
          <cell r="E407" t="str">
            <v>ml</v>
          </cell>
          <cell r="F407">
            <v>709.74576271186447</v>
          </cell>
          <cell r="G407">
            <v>127.7542372881356</v>
          </cell>
          <cell r="H407">
            <v>837.50000000000011</v>
          </cell>
        </row>
        <row r="408">
          <cell r="D408" t="str">
            <v>Enc. &amp; Desenc. Colu R [ 0.50 x 0.50 ] m</v>
          </cell>
          <cell r="E408" t="str">
            <v>ml</v>
          </cell>
          <cell r="F408">
            <v>766.94915254237287</v>
          </cell>
          <cell r="G408">
            <v>138.0508474576271</v>
          </cell>
          <cell r="H408">
            <v>905</v>
          </cell>
        </row>
        <row r="409">
          <cell r="D409" t="str">
            <v>Enc. &amp; Desenc. Colu R [ 0.55 x 0.55 ] m</v>
          </cell>
          <cell r="E409" t="str">
            <v>ml</v>
          </cell>
          <cell r="F409">
            <v>824.15254237288138</v>
          </cell>
          <cell r="G409">
            <v>148.34745762711864</v>
          </cell>
          <cell r="H409">
            <v>972.5</v>
          </cell>
        </row>
        <row r="410">
          <cell r="D410" t="str">
            <v>Enc. &amp; Desenc. Colu R [ 0.60 x 0.60 ] m</v>
          </cell>
          <cell r="E410" t="str">
            <v>ml</v>
          </cell>
          <cell r="F410">
            <v>881.3559322033899</v>
          </cell>
          <cell r="G410">
            <v>158.64406779661019</v>
          </cell>
          <cell r="H410">
            <v>1040</v>
          </cell>
        </row>
        <row r="411">
          <cell r="D411" t="str">
            <v>Enc. &amp; Desenc. Colu R [ 0.65 x 0.65 ] m</v>
          </cell>
          <cell r="E411" t="str">
            <v>ml</v>
          </cell>
          <cell r="F411">
            <v>938.55932203389841</v>
          </cell>
          <cell r="G411">
            <v>168.9406779661017</v>
          </cell>
          <cell r="H411">
            <v>1107.5</v>
          </cell>
        </row>
        <row r="412">
          <cell r="D412" t="str">
            <v>Enc. &amp; Desenc. Colu R [ 0.70 x 0.70 ] m</v>
          </cell>
          <cell r="E412" t="str">
            <v>ml</v>
          </cell>
          <cell r="F412">
            <v>995.76271186440681</v>
          </cell>
          <cell r="G412">
            <v>179.23728813559322</v>
          </cell>
          <cell r="H412">
            <v>1175</v>
          </cell>
        </row>
        <row r="413">
          <cell r="D413" t="str">
            <v>Enc. &amp; Desenc. Colu R [ 0.75 x 0.75 ] m</v>
          </cell>
          <cell r="E413" t="str">
            <v>ml</v>
          </cell>
          <cell r="F413">
            <v>1052.9661016949153</v>
          </cell>
          <cell r="G413">
            <v>189.53389830508476</v>
          </cell>
          <cell r="H413">
            <v>1242.5</v>
          </cell>
        </row>
        <row r="414">
          <cell r="D414" t="str">
            <v>Enc. &amp; Desenc. Colu R [ 0.80 x 0.80 ] m</v>
          </cell>
          <cell r="E414" t="str">
            <v>ml</v>
          </cell>
          <cell r="F414">
            <v>1110.1694915254238</v>
          </cell>
          <cell r="G414">
            <v>199.83050847457628</v>
          </cell>
          <cell r="H414">
            <v>1310</v>
          </cell>
        </row>
        <row r="415">
          <cell r="D415" t="str">
            <v>Enc. &amp; Desenc. Colu Tapa y Tapa</v>
          </cell>
          <cell r="E415" t="str">
            <v>ml</v>
          </cell>
          <cell r="F415">
            <v>237.28813559322035</v>
          </cell>
          <cell r="G415">
            <v>42.711864406779661</v>
          </cell>
          <cell r="H415">
            <v>280</v>
          </cell>
        </row>
        <row r="416">
          <cell r="D416" t="str">
            <v>Enc. &amp; Desenc. Dint [ 0.15 x 0.20 ] m</v>
          </cell>
          <cell r="E416" t="str">
            <v>ml</v>
          </cell>
          <cell r="F416">
            <v>266.94915254237287</v>
          </cell>
          <cell r="G416">
            <v>48.050847457627114</v>
          </cell>
          <cell r="H416">
            <v>315</v>
          </cell>
        </row>
        <row r="417">
          <cell r="D417" t="str">
            <v>Enc. &amp; Desenc. Dint [ 0.15 x 0.25 ] m</v>
          </cell>
          <cell r="E417" t="str">
            <v>ml</v>
          </cell>
          <cell r="F417">
            <v>266.94915254237287</v>
          </cell>
          <cell r="G417">
            <v>48.050847457627114</v>
          </cell>
          <cell r="H417">
            <v>315</v>
          </cell>
        </row>
        <row r="418">
          <cell r="D418" t="str">
            <v>Enc. &amp; Desenc. Dint [ 0.15 x 0.30 ] m</v>
          </cell>
          <cell r="E418" t="str">
            <v>ml</v>
          </cell>
          <cell r="F418">
            <v>266.94915254237287</v>
          </cell>
          <cell r="G418">
            <v>48.050847457627114</v>
          </cell>
          <cell r="H418">
            <v>315</v>
          </cell>
        </row>
        <row r="419">
          <cell r="D419" t="str">
            <v>Enc. &amp; Desenc. Dint [ 0.15 x 0.35 ] m</v>
          </cell>
          <cell r="E419" t="str">
            <v>ml</v>
          </cell>
          <cell r="F419">
            <v>266.94915254237287</v>
          </cell>
          <cell r="G419">
            <v>48.050847457627114</v>
          </cell>
          <cell r="H419">
            <v>315</v>
          </cell>
        </row>
        <row r="420">
          <cell r="D420" t="str">
            <v>Enc. &amp; Desenc. Dint [ 0.15 x 0.40 ] m</v>
          </cell>
          <cell r="E420" t="str">
            <v>ml</v>
          </cell>
          <cell r="F420">
            <v>266.94915254237287</v>
          </cell>
          <cell r="G420">
            <v>48.050847457627114</v>
          </cell>
          <cell r="H420">
            <v>315</v>
          </cell>
        </row>
        <row r="421">
          <cell r="D421" t="str">
            <v>Enc. &amp; Desenc. Dint [ 0.15 x 0.45 ] m</v>
          </cell>
          <cell r="E421" t="str">
            <v>ml</v>
          </cell>
          <cell r="F421">
            <v>266.94915254237287</v>
          </cell>
          <cell r="G421">
            <v>48.050847457627114</v>
          </cell>
          <cell r="H421">
            <v>315</v>
          </cell>
        </row>
        <row r="422">
          <cell r="D422" t="str">
            <v>Enc. &amp; Desenc. Dint [ 0.15 x 0.50 ] m</v>
          </cell>
          <cell r="E422" t="str">
            <v>ml</v>
          </cell>
          <cell r="F422">
            <v>266.94915254237287</v>
          </cell>
          <cell r="G422">
            <v>48.050847457627114</v>
          </cell>
          <cell r="H422">
            <v>315</v>
          </cell>
        </row>
        <row r="423">
          <cell r="D423" t="str">
            <v>Enc. &amp; Desenc. Dint [ 0.15 x 0.55 ] m</v>
          </cell>
          <cell r="E423" t="str">
            <v>ml</v>
          </cell>
          <cell r="F423">
            <v>266.94915254237287</v>
          </cell>
          <cell r="G423">
            <v>48.050847457627114</v>
          </cell>
          <cell r="H423">
            <v>315</v>
          </cell>
        </row>
        <row r="424">
          <cell r="D424" t="str">
            <v>Enc. &amp; Desenc. Dint [ 0.20 x 0.55 ] m</v>
          </cell>
          <cell r="E424" t="str">
            <v>ml</v>
          </cell>
          <cell r="F424">
            <v>266.94915254237287</v>
          </cell>
          <cell r="G424">
            <v>48.050847457627114</v>
          </cell>
          <cell r="H424">
            <v>315</v>
          </cell>
        </row>
        <row r="425">
          <cell r="D425" t="str">
            <v>Enc. &amp; Desenc. Dint [ 0.20 x 0.80 ] m</v>
          </cell>
          <cell r="E425" t="str">
            <v>ml</v>
          </cell>
          <cell r="F425">
            <v>266.94915254237287</v>
          </cell>
          <cell r="G425">
            <v>48.050847457627114</v>
          </cell>
          <cell r="H425">
            <v>315</v>
          </cell>
        </row>
        <row r="426">
          <cell r="D426" t="str">
            <v>Enc. &amp; Desenc. Dint Tapa y Tapa</v>
          </cell>
          <cell r="E426" t="str">
            <v>ml</v>
          </cell>
          <cell r="F426">
            <v>156.77966101694915</v>
          </cell>
          <cell r="G426">
            <v>28.220338983050844</v>
          </cell>
          <cell r="H426">
            <v>185</v>
          </cell>
        </row>
        <row r="427">
          <cell r="D427" t="str">
            <v>Enc. &amp; Desenc. Losa [ t= 0.12 ] m</v>
          </cell>
          <cell r="E427" t="str">
            <v>m2</v>
          </cell>
          <cell r="F427">
            <v>264.40677966101697</v>
          </cell>
          <cell r="G427">
            <v>47.593220338983052</v>
          </cell>
          <cell r="H427">
            <v>312</v>
          </cell>
        </row>
        <row r="428">
          <cell r="D428" t="str">
            <v>Enc. &amp; Desenc. Losa [ t= 0.12 ] m, 3.00 ≤ H ≤ 5.00 m</v>
          </cell>
          <cell r="E428" t="str">
            <v>m2</v>
          </cell>
          <cell r="F428">
            <v>22.881355932203391</v>
          </cell>
          <cell r="G428">
            <v>4.1186440677966099</v>
          </cell>
          <cell r="H428">
            <v>27</v>
          </cell>
        </row>
        <row r="429">
          <cell r="D429" t="str">
            <v>Enc. &amp; Desenc. Losa [ t= 0.13 ] m</v>
          </cell>
          <cell r="E429" t="str">
            <v>m2</v>
          </cell>
          <cell r="F429">
            <v>264.40677966101697</v>
          </cell>
          <cell r="G429">
            <v>47.593220338983052</v>
          </cell>
          <cell r="H429">
            <v>312</v>
          </cell>
        </row>
        <row r="430">
          <cell r="D430" t="str">
            <v>Enc. &amp; Desenc. Losa [ t= 0.13 ] m, 3.00 ≤ H ≤ 5.00 m</v>
          </cell>
          <cell r="E430" t="str">
            <v>m2</v>
          </cell>
          <cell r="F430">
            <v>22.881355932203391</v>
          </cell>
          <cell r="G430">
            <v>4.1186440677966099</v>
          </cell>
          <cell r="H430">
            <v>27</v>
          </cell>
        </row>
        <row r="431">
          <cell r="D431" t="str">
            <v>Enc. &amp; Desenc. Losa [ t= 0.15 ] m</v>
          </cell>
          <cell r="E431" t="str">
            <v>m2</v>
          </cell>
          <cell r="F431">
            <v>264.40677966101697</v>
          </cell>
          <cell r="G431">
            <v>47.593220338983052</v>
          </cell>
          <cell r="H431">
            <v>312</v>
          </cell>
        </row>
        <row r="432">
          <cell r="D432" t="str">
            <v>Enc. &amp; Desenc. Losa [ t= 0.18 ] m</v>
          </cell>
          <cell r="E432" t="str">
            <v>m2</v>
          </cell>
          <cell r="F432">
            <v>264.40677966101697</v>
          </cell>
          <cell r="G432">
            <v>47.593220338983052</v>
          </cell>
          <cell r="H432">
            <v>312</v>
          </cell>
        </row>
        <row r="433">
          <cell r="D433" t="str">
            <v>Enc. &amp; Desenc. Losa [ t= 0.20 ] m</v>
          </cell>
          <cell r="E433" t="str">
            <v>m2</v>
          </cell>
          <cell r="F433">
            <v>264.40677966101697</v>
          </cell>
          <cell r="G433">
            <v>47.593220338983052</v>
          </cell>
          <cell r="H433">
            <v>312</v>
          </cell>
        </row>
        <row r="434">
          <cell r="D434" t="str">
            <v>Enc. &amp; Desenc. Losa [ t= 0.25 ] m</v>
          </cell>
          <cell r="E434" t="str">
            <v>m2</v>
          </cell>
          <cell r="F434">
            <v>264.40677966101697</v>
          </cell>
          <cell r="G434">
            <v>47.593220338983052</v>
          </cell>
          <cell r="H434">
            <v>312</v>
          </cell>
        </row>
        <row r="435">
          <cell r="D435" t="str">
            <v>Enc. &amp; Desenc. Losa Incl. [t= 0.12 ] m</v>
          </cell>
          <cell r="E435" t="str">
            <v>m2</v>
          </cell>
          <cell r="F435">
            <v>277.62711864406782</v>
          </cell>
          <cell r="G435">
            <v>49.972881355932209</v>
          </cell>
          <cell r="H435">
            <v>327.60000000000002</v>
          </cell>
        </row>
        <row r="436">
          <cell r="D436" t="str">
            <v>Enc. &amp; Desenc. Losa Incl. [t= 0.12 ] m, 3.00 ≤ H ≤ 5.00 m</v>
          </cell>
          <cell r="E436" t="str">
            <v>m2</v>
          </cell>
          <cell r="F436">
            <v>22.881355932203391</v>
          </cell>
          <cell r="G436">
            <v>4.1186440677966099</v>
          </cell>
          <cell r="H436">
            <v>27</v>
          </cell>
        </row>
        <row r="437">
          <cell r="D437" t="str">
            <v>Enc. &amp; Desenc. Losa Incl. [t= 0.13 ] m</v>
          </cell>
          <cell r="E437" t="str">
            <v>m2</v>
          </cell>
          <cell r="F437">
            <v>277.62711864406782</v>
          </cell>
          <cell r="G437">
            <v>49.972881355932209</v>
          </cell>
          <cell r="H437">
            <v>327.60000000000002</v>
          </cell>
        </row>
        <row r="438">
          <cell r="D438" t="str">
            <v>Enc. &amp; Desenc. Losa Incl. [t= 0.13 ] m, 3.00 ≤ H ≤ 5.00 m</v>
          </cell>
          <cell r="E438" t="str">
            <v>m2</v>
          </cell>
          <cell r="F438">
            <v>22.881355932203391</v>
          </cell>
          <cell r="G438">
            <v>4.1186440677966099</v>
          </cell>
          <cell r="H438">
            <v>27</v>
          </cell>
        </row>
        <row r="439">
          <cell r="D439" t="str">
            <v>Enc. &amp; Desenc. Losa Incl. [t= 0.15 ] m</v>
          </cell>
          <cell r="E439" t="str">
            <v>m2</v>
          </cell>
          <cell r="F439">
            <v>277.62711864406782</v>
          </cell>
          <cell r="G439">
            <v>49.972881355932209</v>
          </cell>
          <cell r="H439">
            <v>327.60000000000002</v>
          </cell>
        </row>
        <row r="440">
          <cell r="D440" t="str">
            <v>Enc. &amp; Desenc. Losa Incl. [t= 0.15 ] m, 3.00 ≤ H ≤ 5.00 m</v>
          </cell>
          <cell r="E440" t="str">
            <v>m2</v>
          </cell>
          <cell r="F440">
            <v>22.881355932203391</v>
          </cell>
          <cell r="G440">
            <v>4.1186440677966099</v>
          </cell>
          <cell r="H440">
            <v>27</v>
          </cell>
        </row>
        <row r="441">
          <cell r="D441" t="str">
            <v>Enc. &amp; Desenc. Muro [ t= 0.10 ] m</v>
          </cell>
          <cell r="E441" t="str">
            <v>m2</v>
          </cell>
          <cell r="F441">
            <v>294.06779661016952</v>
          </cell>
          <cell r="G441">
            <v>52.932203389830512</v>
          </cell>
          <cell r="H441">
            <v>347.00000000000006</v>
          </cell>
        </row>
        <row r="442">
          <cell r="D442" t="str">
            <v>Enc. &amp; Desenc. Muro [ t= 0.15 ] m</v>
          </cell>
          <cell r="E442" t="str">
            <v>m2</v>
          </cell>
          <cell r="F442">
            <v>294.06779661016952</v>
          </cell>
          <cell r="G442">
            <v>52.932203389830512</v>
          </cell>
          <cell r="H442">
            <v>347.00000000000006</v>
          </cell>
        </row>
        <row r="443">
          <cell r="D443" t="str">
            <v>Enc. &amp; Desenc. Muro [ t= 0.20 ] m</v>
          </cell>
          <cell r="E443" t="str">
            <v>m2</v>
          </cell>
          <cell r="F443">
            <v>294.06779661016952</v>
          </cell>
          <cell r="G443">
            <v>52.932203389830512</v>
          </cell>
          <cell r="H443">
            <v>347.00000000000006</v>
          </cell>
        </row>
        <row r="444">
          <cell r="D444" t="str">
            <v>Enc. &amp; Desenc. Muro [ t= 0.25 ] m</v>
          </cell>
          <cell r="E444" t="str">
            <v>m2</v>
          </cell>
          <cell r="F444">
            <v>294.06779661016952</v>
          </cell>
          <cell r="G444">
            <v>52.932203389830512</v>
          </cell>
          <cell r="H444">
            <v>347.00000000000006</v>
          </cell>
        </row>
        <row r="445">
          <cell r="D445" t="str">
            <v>Enc. &amp; Desenc. Muro [ t= 0.30 ] m</v>
          </cell>
          <cell r="E445" t="str">
            <v>m2</v>
          </cell>
          <cell r="F445">
            <v>294.06779661016952</v>
          </cell>
          <cell r="G445">
            <v>52.932203389830512</v>
          </cell>
          <cell r="H445">
            <v>347.00000000000006</v>
          </cell>
        </row>
        <row r="446">
          <cell r="D446" t="str">
            <v>Enc. &amp; Desenc. Muro [ t= 0.325 ] m</v>
          </cell>
          <cell r="E446" t="str">
            <v>m2</v>
          </cell>
          <cell r="F446">
            <v>294.06779661016952</v>
          </cell>
          <cell r="G446">
            <v>52.932203389830512</v>
          </cell>
          <cell r="H446">
            <v>347.00000000000006</v>
          </cell>
        </row>
        <row r="447">
          <cell r="D447" t="str">
            <v>Enc. &amp; Desenc. Muro [ t= 0.33 ] m</v>
          </cell>
          <cell r="E447" t="str">
            <v>m2</v>
          </cell>
          <cell r="F447">
            <v>294.06779661016952</v>
          </cell>
          <cell r="G447">
            <v>52.932203389830512</v>
          </cell>
          <cell r="H447">
            <v>347.00000000000006</v>
          </cell>
        </row>
        <row r="448">
          <cell r="D448" t="str">
            <v>Enc. &amp; Desenc. Muro [ t= 0.35 ] m</v>
          </cell>
          <cell r="E448" t="str">
            <v>m2</v>
          </cell>
          <cell r="F448">
            <v>294.06779661016952</v>
          </cell>
          <cell r="G448">
            <v>52.932203389830512</v>
          </cell>
          <cell r="H448">
            <v>347.00000000000006</v>
          </cell>
        </row>
        <row r="449">
          <cell r="D449" t="str">
            <v>Enc. &amp; Desenc. Muro [ t= 0.375 ] m</v>
          </cell>
          <cell r="E449" t="str">
            <v>m2</v>
          </cell>
          <cell r="F449">
            <v>294.06779661016952</v>
          </cell>
          <cell r="G449">
            <v>52.932203389830512</v>
          </cell>
          <cell r="H449">
            <v>347.00000000000006</v>
          </cell>
        </row>
        <row r="450">
          <cell r="D450" t="str">
            <v>Enc. &amp; Desenc. Muro [ t= 0.40 ] m</v>
          </cell>
          <cell r="E450" t="str">
            <v>m2</v>
          </cell>
          <cell r="F450">
            <v>329.59322033898309</v>
          </cell>
          <cell r="G450">
            <v>59.326779661016957</v>
          </cell>
          <cell r="H450">
            <v>388.92000000000007</v>
          </cell>
        </row>
        <row r="451">
          <cell r="D451" t="str">
            <v>Enc. &amp; Desenc. Muro [ t= 0.43 ] m</v>
          </cell>
          <cell r="E451" t="str">
            <v>m2</v>
          </cell>
          <cell r="F451">
            <v>329.59322033898309</v>
          </cell>
          <cell r="G451">
            <v>59.326779661016957</v>
          </cell>
          <cell r="H451">
            <v>388.92000000000007</v>
          </cell>
        </row>
        <row r="452">
          <cell r="D452" t="str">
            <v>Enc. &amp; Desenc. Muro [ t= 0.45 ] m</v>
          </cell>
          <cell r="E452" t="str">
            <v>m2</v>
          </cell>
          <cell r="F452">
            <v>329.59322033898309</v>
          </cell>
          <cell r="G452">
            <v>59.326779661016957</v>
          </cell>
          <cell r="H452">
            <v>388.92000000000007</v>
          </cell>
        </row>
        <row r="453">
          <cell r="D453" t="str">
            <v>Enc. &amp; Desenc. Muro [ t= 0.475 ] m</v>
          </cell>
          <cell r="E453" t="str">
            <v>m2</v>
          </cell>
          <cell r="F453">
            <v>329.59322033898309</v>
          </cell>
          <cell r="G453">
            <v>59.326779661016957</v>
          </cell>
          <cell r="H453">
            <v>388.92000000000007</v>
          </cell>
        </row>
        <row r="454">
          <cell r="D454" t="str">
            <v>Enc. &amp; Desenc. Muro [ t= 0.48 ] m</v>
          </cell>
          <cell r="E454" t="str">
            <v>m2</v>
          </cell>
          <cell r="F454">
            <v>329.59322033898309</v>
          </cell>
          <cell r="G454">
            <v>59.326779661016957</v>
          </cell>
          <cell r="H454">
            <v>388.92000000000007</v>
          </cell>
        </row>
        <row r="455">
          <cell r="D455" t="str">
            <v>Enc. &amp; Desenc. Muro [ t= 0.50 ] m</v>
          </cell>
          <cell r="E455" t="str">
            <v>m2</v>
          </cell>
          <cell r="F455">
            <v>329.59322033898309</v>
          </cell>
          <cell r="G455">
            <v>59.326779661016957</v>
          </cell>
          <cell r="H455">
            <v>388.92000000000007</v>
          </cell>
        </row>
        <row r="456">
          <cell r="D456" t="str">
            <v>Enc. &amp; Desenc. Muro [ t= 0.55 ] m</v>
          </cell>
          <cell r="E456" t="str">
            <v>m2</v>
          </cell>
          <cell r="F456">
            <v>329.59322033898309</v>
          </cell>
          <cell r="G456">
            <v>59.326779661016957</v>
          </cell>
          <cell r="H456">
            <v>388.92000000000007</v>
          </cell>
        </row>
        <row r="457">
          <cell r="D457" t="str">
            <v>Enc. &amp; Desenc. Muro [ t= 0.60 ] m</v>
          </cell>
          <cell r="E457" t="str">
            <v>m2</v>
          </cell>
          <cell r="F457">
            <v>329.59322033898309</v>
          </cell>
          <cell r="G457">
            <v>59.326779661016957</v>
          </cell>
          <cell r="H457">
            <v>388.92000000000007</v>
          </cell>
        </row>
        <row r="458">
          <cell r="D458" t="str">
            <v>Enc. &amp; Desenc. Muro [ t= 0.80 ] m</v>
          </cell>
          <cell r="E458" t="str">
            <v>m2</v>
          </cell>
          <cell r="F458">
            <v>329.59322033898309</v>
          </cell>
          <cell r="G458">
            <v>59.326779661016957</v>
          </cell>
          <cell r="H458">
            <v>388.92000000000007</v>
          </cell>
        </row>
        <row r="459">
          <cell r="D459" t="str">
            <v>Enc. &amp; Desenc. Muro Curvo [ t= 0.15 ] m</v>
          </cell>
          <cell r="E459" t="str">
            <v>m2</v>
          </cell>
          <cell r="F459">
            <v>398.30508474576271</v>
          </cell>
          <cell r="G459">
            <v>71.694915254237287</v>
          </cell>
          <cell r="H459">
            <v>470</v>
          </cell>
        </row>
        <row r="460">
          <cell r="D460" t="str">
            <v>Enc. &amp; Desenc. Muro Curvo [ t= 0.20 ] m</v>
          </cell>
          <cell r="E460" t="str">
            <v>m2</v>
          </cell>
          <cell r="F460">
            <v>398.30508474576271</v>
          </cell>
          <cell r="G460">
            <v>71.694915254237287</v>
          </cell>
          <cell r="H460">
            <v>470</v>
          </cell>
        </row>
        <row r="461">
          <cell r="D461" t="str">
            <v>Enc. &amp; Desenc. Muro Curvo [ t= 0.25 ] m</v>
          </cell>
          <cell r="E461" t="str">
            <v>m2</v>
          </cell>
          <cell r="F461">
            <v>398.30508474576271</v>
          </cell>
          <cell r="G461">
            <v>71.694915254237287</v>
          </cell>
          <cell r="H461">
            <v>470</v>
          </cell>
        </row>
        <row r="462">
          <cell r="D462" t="str">
            <v>Enc. &amp; Desenc. Muro Curvo [ t= 0.30 ] m</v>
          </cell>
          <cell r="E462" t="str">
            <v>m2</v>
          </cell>
          <cell r="F462">
            <v>398.30508474576271</v>
          </cell>
          <cell r="G462">
            <v>71.694915254237287</v>
          </cell>
          <cell r="H462">
            <v>470</v>
          </cell>
        </row>
        <row r="463">
          <cell r="D463" t="str">
            <v>Enc. &amp; Desenc. Muro Curvo [ t= 0.325 ] m</v>
          </cell>
          <cell r="E463" t="str">
            <v>m2</v>
          </cell>
          <cell r="F463">
            <v>398.30508474576271</v>
          </cell>
          <cell r="G463">
            <v>71.694915254237287</v>
          </cell>
          <cell r="H463">
            <v>470</v>
          </cell>
        </row>
        <row r="464">
          <cell r="D464" t="str">
            <v>Enc. &amp; Desenc. Muro Curvo [ t= 0.33 ] m</v>
          </cell>
          <cell r="E464" t="str">
            <v>m2</v>
          </cell>
          <cell r="F464">
            <v>398.30508474576271</v>
          </cell>
          <cell r="G464">
            <v>71.694915254237287</v>
          </cell>
          <cell r="H464">
            <v>470</v>
          </cell>
        </row>
        <row r="465">
          <cell r="D465" t="str">
            <v>Enc. &amp; Desenc. Muro Curvo [ t= 0.35 ] m</v>
          </cell>
          <cell r="E465" t="str">
            <v>m2</v>
          </cell>
          <cell r="F465">
            <v>398.30508474576271</v>
          </cell>
          <cell r="G465">
            <v>71.694915254237287</v>
          </cell>
          <cell r="H465">
            <v>470</v>
          </cell>
        </row>
        <row r="466">
          <cell r="D466" t="str">
            <v>Enc. &amp; Desenc. Muro Curvo [ t= 0.375 ] m</v>
          </cell>
          <cell r="E466" t="str">
            <v>m2</v>
          </cell>
          <cell r="F466">
            <v>398.30508474576271</v>
          </cell>
          <cell r="G466">
            <v>71.694915254237287</v>
          </cell>
          <cell r="H466">
            <v>470</v>
          </cell>
        </row>
        <row r="467">
          <cell r="D467" t="str">
            <v>Enc. &amp; Desenc. Muro Curvo [ t= 0.40 ] m</v>
          </cell>
          <cell r="E467" t="str">
            <v>m2</v>
          </cell>
          <cell r="F467">
            <v>398.30508474576271</v>
          </cell>
          <cell r="G467">
            <v>71.694915254237287</v>
          </cell>
          <cell r="H467">
            <v>470</v>
          </cell>
        </row>
        <row r="468">
          <cell r="D468" t="str">
            <v>Enc. &amp; Desenc. Muro Curvo [ t= 0.43 ] m</v>
          </cell>
          <cell r="E468" t="str">
            <v>m2</v>
          </cell>
          <cell r="F468">
            <v>398.30508474576271</v>
          </cell>
          <cell r="G468">
            <v>71.694915254237287</v>
          </cell>
          <cell r="H468">
            <v>470</v>
          </cell>
        </row>
        <row r="469">
          <cell r="D469" t="str">
            <v>Enc. &amp; Desenc. Muro Curvo [ t= 0.45 ] m</v>
          </cell>
          <cell r="E469" t="str">
            <v>m2</v>
          </cell>
          <cell r="F469">
            <v>398.30508474576271</v>
          </cell>
          <cell r="G469">
            <v>71.694915254237287</v>
          </cell>
          <cell r="H469">
            <v>470</v>
          </cell>
        </row>
        <row r="470">
          <cell r="D470" t="str">
            <v>Enc. &amp; Desenc. Muro Curvo [ t= 0.475 ] m</v>
          </cell>
          <cell r="E470" t="str">
            <v>m2</v>
          </cell>
          <cell r="F470">
            <v>398.30508474576271</v>
          </cell>
          <cell r="G470">
            <v>71.694915254237287</v>
          </cell>
          <cell r="H470">
            <v>470</v>
          </cell>
        </row>
        <row r="471">
          <cell r="D471" t="str">
            <v>Enc. &amp; Desenc. Muro Curvo [ t= 0.48 ] m</v>
          </cell>
          <cell r="E471" t="str">
            <v>m2</v>
          </cell>
          <cell r="F471">
            <v>398.30508474576271</v>
          </cell>
          <cell r="G471">
            <v>71.694915254237287</v>
          </cell>
          <cell r="H471">
            <v>470</v>
          </cell>
        </row>
        <row r="472">
          <cell r="D472" t="str">
            <v>Enc. &amp; Desenc. Muro Curvo [ t= 0.50 ] m</v>
          </cell>
          <cell r="E472" t="str">
            <v>m2</v>
          </cell>
          <cell r="F472">
            <v>398.30508474576271</v>
          </cell>
          <cell r="G472">
            <v>71.694915254237287</v>
          </cell>
          <cell r="H472">
            <v>470</v>
          </cell>
        </row>
        <row r="473">
          <cell r="D473" t="str">
            <v>Enc. &amp; Desenc. Muro Curvo [ t= 0.55 ] m</v>
          </cell>
          <cell r="E473" t="str">
            <v>m2</v>
          </cell>
          <cell r="F473">
            <v>398.30508474576271</v>
          </cell>
          <cell r="G473">
            <v>71.694915254237287</v>
          </cell>
          <cell r="H473">
            <v>470</v>
          </cell>
        </row>
        <row r="474">
          <cell r="D474" t="str">
            <v>Enc. &amp; Desenc. Muro Curvo [ t= 0.60 ] m</v>
          </cell>
          <cell r="E474" t="str">
            <v>m2</v>
          </cell>
          <cell r="F474">
            <v>398.30508474576271</v>
          </cell>
          <cell r="G474">
            <v>71.694915254237287</v>
          </cell>
          <cell r="H474">
            <v>470</v>
          </cell>
        </row>
        <row r="475">
          <cell r="D475" t="str">
            <v>Enc. &amp; Desenc. Muro Curvo [ t= 0.80 ] m</v>
          </cell>
          <cell r="E475" t="str">
            <v>m2</v>
          </cell>
          <cell r="F475">
            <v>398.30508474576271</v>
          </cell>
          <cell r="G475">
            <v>71.694915254237287</v>
          </cell>
          <cell r="H475">
            <v>470</v>
          </cell>
        </row>
        <row r="476">
          <cell r="D476" t="str">
            <v>Enc. &amp; Desenc. Tramo Escalones [1.00] m.</v>
          </cell>
          <cell r="E476" t="str">
            <v>Ud</v>
          </cell>
          <cell r="F476">
            <v>42.372881355932208</v>
          </cell>
          <cell r="G476">
            <v>7.6271186440677967</v>
          </cell>
          <cell r="H476">
            <v>50.000000000000007</v>
          </cell>
        </row>
        <row r="477">
          <cell r="D477" t="str">
            <v>Enc. &amp; Desenc. Tramo Rampa</v>
          </cell>
          <cell r="E477" t="str">
            <v>Ud</v>
          </cell>
          <cell r="F477">
            <v>4201.6949152542375</v>
          </cell>
          <cell r="G477">
            <v>756.30508474576277</v>
          </cell>
          <cell r="H477">
            <v>4958</v>
          </cell>
        </row>
        <row r="478">
          <cell r="D478" t="str">
            <v>Enc. &amp; Desenc. Viga [ 0.10 x 0.20 ] m</v>
          </cell>
          <cell r="E478" t="str">
            <v>ml</v>
          </cell>
          <cell r="F478">
            <v>237.28813559322035</v>
          </cell>
          <cell r="G478">
            <v>42.711864406779661</v>
          </cell>
          <cell r="H478">
            <v>280</v>
          </cell>
        </row>
        <row r="479">
          <cell r="D479" t="str">
            <v>Enc. &amp; Desenc. Viga [ 0.15 x 1050 ] m</v>
          </cell>
          <cell r="E479" t="str">
            <v>ml</v>
          </cell>
          <cell r="F479">
            <v>369.08474576271186</v>
          </cell>
          <cell r="G479">
            <v>66.435254237288135</v>
          </cell>
          <cell r="H479">
            <v>435.52</v>
          </cell>
        </row>
        <row r="480">
          <cell r="D480" t="str">
            <v>Enc. &amp; Desenc. Viga [ 0.15 x 0.20 ] m</v>
          </cell>
          <cell r="E480" t="str">
            <v>ml</v>
          </cell>
          <cell r="F480">
            <v>266.94915254237287</v>
          </cell>
          <cell r="G480">
            <v>48.050847457627114</v>
          </cell>
          <cell r="H480">
            <v>315</v>
          </cell>
        </row>
        <row r="481">
          <cell r="D481" t="str">
            <v>Enc. &amp; Desenc. Viga [ 0.15 x 0.30 ] m</v>
          </cell>
          <cell r="E481" t="str">
            <v>ml</v>
          </cell>
          <cell r="F481">
            <v>266.94915254237287</v>
          </cell>
          <cell r="G481">
            <v>48.050847457627114</v>
          </cell>
          <cell r="H481">
            <v>315</v>
          </cell>
        </row>
        <row r="482">
          <cell r="D482" t="str">
            <v>Enc. &amp; Desenc. Viga [ 0.15 x 0.35 ] m</v>
          </cell>
          <cell r="E482" t="str">
            <v>ml</v>
          </cell>
          <cell r="F482">
            <v>266.94915254237287</v>
          </cell>
          <cell r="G482">
            <v>48.050847457627114</v>
          </cell>
          <cell r="H482">
            <v>315</v>
          </cell>
        </row>
        <row r="483">
          <cell r="D483" t="str">
            <v>Enc. &amp; Desenc. Viga [ 0.15 x 0.40 ] m</v>
          </cell>
          <cell r="E483" t="str">
            <v>ml</v>
          </cell>
          <cell r="F483">
            <v>266.94915254237287</v>
          </cell>
          <cell r="G483">
            <v>48.050847457627114</v>
          </cell>
          <cell r="H483">
            <v>315</v>
          </cell>
        </row>
        <row r="484">
          <cell r="D484" t="str">
            <v>Enc. &amp; Desenc. Viga [ 0.15 x 0.45 ] m</v>
          </cell>
          <cell r="E484" t="str">
            <v>ml</v>
          </cell>
          <cell r="F484">
            <v>360.16949152542372</v>
          </cell>
          <cell r="G484">
            <v>64.830508474576263</v>
          </cell>
          <cell r="H484">
            <v>425</v>
          </cell>
        </row>
        <row r="485">
          <cell r="D485" t="str">
            <v>Enc. &amp; Desenc. Viga [ 0.20 x 1.025 ] m</v>
          </cell>
          <cell r="E485" t="str">
            <v>ml</v>
          </cell>
          <cell r="F485">
            <v>1012.7118644067797</v>
          </cell>
          <cell r="G485">
            <v>182.28813559322035</v>
          </cell>
          <cell r="H485">
            <v>1195</v>
          </cell>
        </row>
        <row r="486">
          <cell r="D486" t="str">
            <v>Enc. &amp; Desenc. Viga [ 0.20 x 0.20 ] m</v>
          </cell>
          <cell r="E486" t="str">
            <v>ml</v>
          </cell>
          <cell r="F486">
            <v>266.94915254237287</v>
          </cell>
          <cell r="G486">
            <v>48.050847457627114</v>
          </cell>
          <cell r="H486">
            <v>315</v>
          </cell>
        </row>
        <row r="487">
          <cell r="D487" t="str">
            <v>Enc. &amp; Desenc. Viga [ 0.20 x 0.25 ] m</v>
          </cell>
          <cell r="E487" t="str">
            <v>ml</v>
          </cell>
          <cell r="F487">
            <v>266.94915254237287</v>
          </cell>
          <cell r="G487">
            <v>48.050847457627114</v>
          </cell>
          <cell r="H487">
            <v>315</v>
          </cell>
        </row>
        <row r="488">
          <cell r="D488" t="str">
            <v>Enc. &amp; Desenc. Viga [ 0.20 x 0.30 ] m</v>
          </cell>
          <cell r="E488" t="str">
            <v>ml</v>
          </cell>
          <cell r="F488">
            <v>266.94915254237287</v>
          </cell>
          <cell r="G488">
            <v>48.050847457627114</v>
          </cell>
          <cell r="H488">
            <v>315</v>
          </cell>
        </row>
        <row r="489">
          <cell r="D489" t="str">
            <v>Enc. &amp; Desenc. Viga [ 0.20 x 0.35 ] m</v>
          </cell>
          <cell r="E489" t="str">
            <v>ml</v>
          </cell>
          <cell r="F489">
            <v>266.94915254237287</v>
          </cell>
          <cell r="G489">
            <v>48.050847457627114</v>
          </cell>
          <cell r="H489">
            <v>315</v>
          </cell>
        </row>
        <row r="490">
          <cell r="D490" t="str">
            <v>Enc. &amp; Desenc. Viga [ 0.20 x 0.40 ] m</v>
          </cell>
          <cell r="E490" t="str">
            <v>ml</v>
          </cell>
          <cell r="F490">
            <v>266.94915254237287</v>
          </cell>
          <cell r="G490">
            <v>48.050847457627114</v>
          </cell>
          <cell r="H490">
            <v>315</v>
          </cell>
        </row>
        <row r="491">
          <cell r="D491" t="str">
            <v>Enc. &amp; Desenc. Viga [ 0.20 x 0.45 ] m</v>
          </cell>
          <cell r="E491" t="str">
            <v>ml</v>
          </cell>
          <cell r="F491">
            <v>360.16949152542372</v>
          </cell>
          <cell r="G491">
            <v>64.830508474576263</v>
          </cell>
          <cell r="H491">
            <v>425</v>
          </cell>
        </row>
        <row r="492">
          <cell r="D492" t="str">
            <v>Enc. &amp; Desenc. Viga [ 0.20 x 0.50 ] m</v>
          </cell>
          <cell r="E492" t="str">
            <v>ml</v>
          </cell>
          <cell r="F492">
            <v>453.38983050799999</v>
          </cell>
          <cell r="G492">
            <v>81.61016949143999</v>
          </cell>
          <cell r="H492">
            <v>534.99999999943998</v>
          </cell>
        </row>
        <row r="493">
          <cell r="D493" t="str">
            <v>Enc. &amp; Desenc. Viga [ 0.20 x 0.55 ] m</v>
          </cell>
          <cell r="E493" t="str">
            <v>ml</v>
          </cell>
          <cell r="F493">
            <v>546.61016949152543</v>
          </cell>
          <cell r="G493">
            <v>98.389830508474574</v>
          </cell>
          <cell r="H493">
            <v>645</v>
          </cell>
        </row>
        <row r="494">
          <cell r="D494" t="str">
            <v>Enc. &amp; Desenc. Viga [ 0.20 x 0.60 ] m</v>
          </cell>
          <cell r="E494" t="str">
            <v>ml</v>
          </cell>
          <cell r="F494">
            <v>639.83050847457628</v>
          </cell>
          <cell r="G494">
            <v>115.16949152542372</v>
          </cell>
          <cell r="H494">
            <v>755</v>
          </cell>
        </row>
        <row r="495">
          <cell r="D495" t="str">
            <v>Enc. &amp; Desenc. Viga [ 0.20 x 0.65 ] m</v>
          </cell>
          <cell r="E495" t="str">
            <v>ml</v>
          </cell>
          <cell r="F495">
            <v>733.05084745762713</v>
          </cell>
          <cell r="G495">
            <v>131.94915254237287</v>
          </cell>
          <cell r="H495">
            <v>865</v>
          </cell>
        </row>
        <row r="496">
          <cell r="D496" t="str">
            <v>Enc. &amp; Desenc. Viga [ 0.20 x 0.70 ] m</v>
          </cell>
          <cell r="E496" t="str">
            <v>ml</v>
          </cell>
          <cell r="F496">
            <v>826.27118644067798</v>
          </cell>
          <cell r="G496">
            <v>148.72881355932202</v>
          </cell>
          <cell r="H496">
            <v>975</v>
          </cell>
        </row>
        <row r="497">
          <cell r="D497" t="str">
            <v>Enc. &amp; Desenc. Viga [ 0.20 x 0.75 ] m</v>
          </cell>
          <cell r="E497" t="str">
            <v>ml</v>
          </cell>
          <cell r="F497">
            <v>919.49152542372883</v>
          </cell>
          <cell r="G497">
            <v>165.5084745762712</v>
          </cell>
          <cell r="H497">
            <v>1085</v>
          </cell>
        </row>
        <row r="498">
          <cell r="D498" t="str">
            <v>Enc. &amp; Desenc. Viga [ 0.20 x 0.80 ] m</v>
          </cell>
          <cell r="E498" t="str">
            <v>ml</v>
          </cell>
          <cell r="F498">
            <v>1012.7118644067797</v>
          </cell>
          <cell r="G498">
            <v>182.28813559322035</v>
          </cell>
          <cell r="H498">
            <v>1195</v>
          </cell>
        </row>
        <row r="499">
          <cell r="D499" t="str">
            <v>Enc. &amp; Desenc. Viga [ 0.25 x 0.25 ] m</v>
          </cell>
          <cell r="E499" t="str">
            <v>ml</v>
          </cell>
          <cell r="F499">
            <v>266.94915254237287</v>
          </cell>
          <cell r="G499">
            <v>48.050847457627114</v>
          </cell>
          <cell r="H499">
            <v>315</v>
          </cell>
        </row>
        <row r="500">
          <cell r="D500" t="str">
            <v>Enc. &amp; Desenc. Viga [ 0.25 x 0.30 ] m</v>
          </cell>
          <cell r="E500" t="str">
            <v>ml</v>
          </cell>
          <cell r="F500">
            <v>266.94915254237287</v>
          </cell>
          <cell r="G500">
            <v>48.050847457627114</v>
          </cell>
          <cell r="H500">
            <v>315</v>
          </cell>
        </row>
        <row r="501">
          <cell r="D501" t="str">
            <v>Enc. &amp; Desenc. Viga [ 0.25 x 0.35 ] m</v>
          </cell>
          <cell r="E501" t="str">
            <v>ml</v>
          </cell>
          <cell r="F501">
            <v>360.16949152542372</v>
          </cell>
          <cell r="G501">
            <v>64.830508474576263</v>
          </cell>
          <cell r="H501">
            <v>425</v>
          </cell>
        </row>
        <row r="502">
          <cell r="D502" t="str">
            <v>Enc. &amp; Desenc. Viga [ 0.25 x 0.40 ] m</v>
          </cell>
          <cell r="E502" t="str">
            <v>ml</v>
          </cell>
          <cell r="F502">
            <v>453.38983050799999</v>
          </cell>
          <cell r="G502">
            <v>81.61016949143999</v>
          </cell>
          <cell r="H502">
            <v>534.99999999943998</v>
          </cell>
        </row>
        <row r="503">
          <cell r="D503" t="str">
            <v>Enc. &amp; Desenc. Viga [ 0.25 x 0.45 ] m</v>
          </cell>
          <cell r="E503" t="str">
            <v>ml</v>
          </cell>
          <cell r="F503">
            <v>360.16949152542372</v>
          </cell>
          <cell r="G503">
            <v>64.830508474576263</v>
          </cell>
          <cell r="H503">
            <v>425</v>
          </cell>
        </row>
        <row r="504">
          <cell r="D504" t="str">
            <v>Enc. &amp; Desenc. Viga [ 0.25 x 0.50 ] m</v>
          </cell>
          <cell r="E504" t="str">
            <v>ml</v>
          </cell>
          <cell r="F504">
            <v>453.38983050799999</v>
          </cell>
          <cell r="G504">
            <v>81.61016949143999</v>
          </cell>
          <cell r="H504">
            <v>534.99999999943998</v>
          </cell>
        </row>
        <row r="505">
          <cell r="D505" t="str">
            <v>Enc. &amp; Desenc. Viga [ 0.25 x 0.55 ] m</v>
          </cell>
          <cell r="E505" t="str">
            <v>ml</v>
          </cell>
          <cell r="F505">
            <v>546.61016949152543</v>
          </cell>
          <cell r="G505">
            <v>98.389830508474574</v>
          </cell>
          <cell r="H505">
            <v>645</v>
          </cell>
        </row>
        <row r="506">
          <cell r="D506" t="str">
            <v>Enc. &amp; Desenc. Viga [ 0.25 x 0.60 ] m</v>
          </cell>
          <cell r="E506" t="str">
            <v>ml</v>
          </cell>
          <cell r="F506">
            <v>639.83050847457628</v>
          </cell>
          <cell r="G506">
            <v>115.16949152542372</v>
          </cell>
          <cell r="H506">
            <v>755</v>
          </cell>
        </row>
        <row r="507">
          <cell r="D507" t="str">
            <v>Enc. &amp; Desenc. Viga [ 0.25 x 0.65 ] m</v>
          </cell>
          <cell r="E507" t="str">
            <v>ml</v>
          </cell>
          <cell r="F507">
            <v>733.05084745762713</v>
          </cell>
          <cell r="G507">
            <v>131.94915254237287</v>
          </cell>
          <cell r="H507">
            <v>865</v>
          </cell>
        </row>
        <row r="508">
          <cell r="D508" t="str">
            <v>Enc. &amp; Desenc. Viga [ 0.25 x 0.70 ] m</v>
          </cell>
          <cell r="E508" t="str">
            <v>ml</v>
          </cell>
          <cell r="F508">
            <v>826.27118644067798</v>
          </cell>
          <cell r="G508">
            <v>148.72881355932202</v>
          </cell>
          <cell r="H508">
            <v>975</v>
          </cell>
        </row>
        <row r="509">
          <cell r="D509" t="str">
            <v>Enc. &amp; Desenc. Viga [ 0.25 x 0.75 ] m</v>
          </cell>
          <cell r="E509" t="str">
            <v>ml</v>
          </cell>
          <cell r="F509">
            <v>919.49152542372883</v>
          </cell>
          <cell r="G509">
            <v>165.5084745762712</v>
          </cell>
          <cell r="H509">
            <v>1085</v>
          </cell>
        </row>
        <row r="510">
          <cell r="D510" t="str">
            <v>Enc. &amp; Desenc. Viga [ 0.25 x 0.80 ] m</v>
          </cell>
          <cell r="E510" t="str">
            <v>ml</v>
          </cell>
          <cell r="F510">
            <v>1012.7118644067797</v>
          </cell>
          <cell r="G510">
            <v>182.28813559322035</v>
          </cell>
          <cell r="H510">
            <v>1195</v>
          </cell>
        </row>
        <row r="511">
          <cell r="D511" t="str">
            <v>Enc. &amp; Desenc. Viga [ 0.30 x 0.30 ] m</v>
          </cell>
          <cell r="E511" t="str">
            <v>ml</v>
          </cell>
          <cell r="F511">
            <v>360.16949152542372</v>
          </cell>
          <cell r="G511">
            <v>64.830508474576263</v>
          </cell>
          <cell r="H511">
            <v>425</v>
          </cell>
        </row>
        <row r="512">
          <cell r="D512" t="str">
            <v>Enc. &amp; Desenc. Viga [ 0.30 x 0.35 ] m</v>
          </cell>
          <cell r="E512" t="str">
            <v>ml</v>
          </cell>
          <cell r="F512">
            <v>360.16949152542372</v>
          </cell>
          <cell r="G512">
            <v>64.830508474576263</v>
          </cell>
          <cell r="H512">
            <v>425</v>
          </cell>
        </row>
        <row r="513">
          <cell r="D513" t="str">
            <v>Enc. &amp; Desenc. Viga [ 0.30 x 0.40 ] m</v>
          </cell>
          <cell r="E513" t="str">
            <v>ml</v>
          </cell>
          <cell r="F513">
            <v>360.16949152542372</v>
          </cell>
          <cell r="G513">
            <v>64.830508474576263</v>
          </cell>
          <cell r="H513">
            <v>425</v>
          </cell>
        </row>
        <row r="514">
          <cell r="D514" t="str">
            <v>Enc. &amp; Desenc. Viga [ 0.30 x 0.45 ] m</v>
          </cell>
          <cell r="E514" t="str">
            <v>ml</v>
          </cell>
          <cell r="F514">
            <v>453.38983050799999</v>
          </cell>
          <cell r="G514">
            <v>81.61016949143999</v>
          </cell>
          <cell r="H514">
            <v>534.99999999943998</v>
          </cell>
        </row>
        <row r="515">
          <cell r="D515" t="str">
            <v>Enc. &amp; Desenc. Viga [ 0.30 x 0.50 ] m</v>
          </cell>
          <cell r="E515" t="str">
            <v>ml</v>
          </cell>
          <cell r="F515">
            <v>546.61016949152543</v>
          </cell>
          <cell r="G515">
            <v>98.389830508474574</v>
          </cell>
          <cell r="H515">
            <v>645</v>
          </cell>
        </row>
        <row r="516">
          <cell r="D516" t="str">
            <v>Enc. &amp; Desenc. Viga [ 0.30 x 0.55 ] m</v>
          </cell>
          <cell r="E516" t="str">
            <v>ml</v>
          </cell>
          <cell r="F516">
            <v>639.83050847457628</v>
          </cell>
          <cell r="G516">
            <v>115.16949152542372</v>
          </cell>
          <cell r="H516">
            <v>755</v>
          </cell>
        </row>
        <row r="517">
          <cell r="D517" t="str">
            <v>Enc. &amp; Desenc. Viga [ 0.30 x 0.60 ] m</v>
          </cell>
          <cell r="E517" t="str">
            <v>ml</v>
          </cell>
          <cell r="F517">
            <v>733.05084745762713</v>
          </cell>
          <cell r="G517">
            <v>131.94915254237287</v>
          </cell>
          <cell r="H517">
            <v>865</v>
          </cell>
        </row>
        <row r="518">
          <cell r="D518" t="str">
            <v>Enc. &amp; Desenc. Viga [ 0.30 x 0.65 ] m</v>
          </cell>
          <cell r="E518" t="str">
            <v>ml</v>
          </cell>
          <cell r="F518">
            <v>826.27118644067798</v>
          </cell>
          <cell r="G518">
            <v>148.72881355932202</v>
          </cell>
          <cell r="H518">
            <v>975</v>
          </cell>
        </row>
        <row r="519">
          <cell r="D519" t="str">
            <v>Enc. &amp; Desenc. Viga [ 0.30 x 0.70 ] m</v>
          </cell>
          <cell r="E519" t="str">
            <v>ml</v>
          </cell>
          <cell r="F519">
            <v>919.49152542372883</v>
          </cell>
          <cell r="G519">
            <v>165.5084745762712</v>
          </cell>
          <cell r="H519">
            <v>1085</v>
          </cell>
        </row>
        <row r="520">
          <cell r="D520" t="str">
            <v>Enc. &amp; Desenc. Viga [ 0.30 x 0.75 ] m</v>
          </cell>
          <cell r="E520" t="str">
            <v>ml</v>
          </cell>
          <cell r="F520">
            <v>1012.7118644067797</v>
          </cell>
          <cell r="G520">
            <v>182.28813559322035</v>
          </cell>
          <cell r="H520">
            <v>1195</v>
          </cell>
        </row>
        <row r="521">
          <cell r="D521" t="str">
            <v>Enc. &amp; Desenc. Viga [ 0.30 x 0.80 ] m</v>
          </cell>
          <cell r="E521" t="str">
            <v>ml</v>
          </cell>
          <cell r="F521">
            <v>1199.1525423728815</v>
          </cell>
          <cell r="G521">
            <v>215.84745762711867</v>
          </cell>
          <cell r="H521">
            <v>1415.0000000000002</v>
          </cell>
        </row>
        <row r="522">
          <cell r="D522" t="str">
            <v>Enc. &amp; Desenc. Viga [ 0.35 x 0.35 ] m</v>
          </cell>
          <cell r="E522" t="str">
            <v>ml</v>
          </cell>
          <cell r="F522">
            <v>360.16949152542372</v>
          </cell>
          <cell r="G522">
            <v>64.830508474576263</v>
          </cell>
          <cell r="H522">
            <v>425</v>
          </cell>
        </row>
        <row r="523">
          <cell r="D523" t="str">
            <v>Enc. &amp; Desenc. Viga [ 0.35 x 0.40 ] m</v>
          </cell>
          <cell r="E523" t="str">
            <v>ml</v>
          </cell>
          <cell r="F523">
            <v>360.16949152542372</v>
          </cell>
          <cell r="G523">
            <v>64.830508474576263</v>
          </cell>
          <cell r="H523">
            <v>425</v>
          </cell>
        </row>
        <row r="524">
          <cell r="D524" t="str">
            <v>Enc. &amp; Desenc. Viga [ 0.35 x 0.45 ] m</v>
          </cell>
          <cell r="E524" t="str">
            <v>ml</v>
          </cell>
          <cell r="F524">
            <v>453.38983050799999</v>
          </cell>
          <cell r="G524">
            <v>81.61016949143999</v>
          </cell>
          <cell r="H524">
            <v>534.99999999943998</v>
          </cell>
        </row>
        <row r="525">
          <cell r="D525" t="str">
            <v>Enc. &amp; Desenc. Viga [ 0.35 x 0.50 ] m</v>
          </cell>
          <cell r="E525" t="str">
            <v>ml</v>
          </cell>
          <cell r="F525">
            <v>546.61016949152543</v>
          </cell>
          <cell r="G525">
            <v>98.389830508474574</v>
          </cell>
          <cell r="H525">
            <v>645</v>
          </cell>
        </row>
        <row r="526">
          <cell r="D526" t="str">
            <v>Enc. &amp; Desenc. Viga [ 0.35 x 0.55 ] m</v>
          </cell>
          <cell r="E526" t="str">
            <v>ml</v>
          </cell>
          <cell r="F526">
            <v>639.83050847457628</v>
          </cell>
          <cell r="G526">
            <v>115.16949152542372</v>
          </cell>
          <cell r="H526">
            <v>755</v>
          </cell>
        </row>
        <row r="527">
          <cell r="D527" t="str">
            <v>Enc. &amp; Desenc. Viga [ 0.35 x 0.60 ] m</v>
          </cell>
          <cell r="E527" t="str">
            <v>ml</v>
          </cell>
          <cell r="F527">
            <v>733.05084745762713</v>
          </cell>
          <cell r="G527">
            <v>131.94915254237287</v>
          </cell>
          <cell r="H527">
            <v>865</v>
          </cell>
        </row>
        <row r="528">
          <cell r="D528" t="str">
            <v>Enc. &amp; Desenc. Viga [ 0.35 x 0.65 ] m</v>
          </cell>
          <cell r="E528" t="str">
            <v>ml</v>
          </cell>
          <cell r="F528">
            <v>826.27118644067798</v>
          </cell>
          <cell r="G528">
            <v>148.72881355932202</v>
          </cell>
          <cell r="H528">
            <v>975</v>
          </cell>
        </row>
        <row r="529">
          <cell r="D529" t="str">
            <v>Enc. &amp; Desenc. Viga [ 0.35 x 0.70 ] m</v>
          </cell>
          <cell r="E529" t="str">
            <v>ml</v>
          </cell>
          <cell r="F529">
            <v>919.49152542372883</v>
          </cell>
          <cell r="G529">
            <v>165.5084745762712</v>
          </cell>
          <cell r="H529">
            <v>1085</v>
          </cell>
        </row>
        <row r="530">
          <cell r="D530" t="str">
            <v>Enc. &amp; Desenc. Viga [ 0.35 x 0.75 ] m</v>
          </cell>
          <cell r="E530" t="str">
            <v>ml</v>
          </cell>
          <cell r="F530">
            <v>1012.7118644067797</v>
          </cell>
          <cell r="G530">
            <v>182.28813559322035</v>
          </cell>
          <cell r="H530">
            <v>1195</v>
          </cell>
        </row>
        <row r="531">
          <cell r="D531" t="str">
            <v>Enc. &amp; Desenc. Viga [ 0.35 x 0.80 ] m</v>
          </cell>
          <cell r="E531" t="str">
            <v>ml</v>
          </cell>
          <cell r="F531">
            <v>1105.9322033898306</v>
          </cell>
          <cell r="G531">
            <v>199.06779661016952</v>
          </cell>
          <cell r="H531">
            <v>1305.0000000000002</v>
          </cell>
        </row>
        <row r="532">
          <cell r="D532" t="str">
            <v>Enc. &amp; Desenc. Viga [ 0.40 x 0.40 ] m</v>
          </cell>
          <cell r="E532" t="str">
            <v>ml</v>
          </cell>
          <cell r="F532">
            <v>453.38983050799999</v>
          </cell>
          <cell r="G532">
            <v>81.61016949143999</v>
          </cell>
          <cell r="H532">
            <v>534.99999999943998</v>
          </cell>
        </row>
        <row r="533">
          <cell r="D533" t="str">
            <v>Enc. &amp; Desenc. Viga [ 0.40 x 0.45 ] m</v>
          </cell>
          <cell r="E533" t="str">
            <v>ml</v>
          </cell>
          <cell r="F533">
            <v>546.61016949152543</v>
          </cell>
          <cell r="G533">
            <v>98.389830508474574</v>
          </cell>
          <cell r="H533">
            <v>645</v>
          </cell>
        </row>
        <row r="534">
          <cell r="D534" t="str">
            <v>Enc. &amp; Desenc. Viga [ 0.40 x 0.50 ] m</v>
          </cell>
          <cell r="E534" t="str">
            <v>ml</v>
          </cell>
          <cell r="F534">
            <v>639.83050847457628</v>
          </cell>
          <cell r="G534">
            <v>115.16949152542372</v>
          </cell>
          <cell r="H534">
            <v>755</v>
          </cell>
        </row>
        <row r="535">
          <cell r="D535" t="str">
            <v>Enc. &amp; Desenc. Viga [ 0.40 x 0.55 ] m</v>
          </cell>
          <cell r="E535" t="str">
            <v>ml</v>
          </cell>
          <cell r="F535">
            <v>733.05084745762713</v>
          </cell>
          <cell r="G535">
            <v>131.94915254237287</v>
          </cell>
          <cell r="H535">
            <v>865</v>
          </cell>
        </row>
        <row r="536">
          <cell r="D536" t="str">
            <v>Enc. &amp; Desenc. Viga [ 0.40 x 0.60 ] m</v>
          </cell>
          <cell r="E536" t="str">
            <v>ml</v>
          </cell>
          <cell r="F536">
            <v>826.27118644067798</v>
          </cell>
          <cell r="G536">
            <v>148.72881355932202</v>
          </cell>
          <cell r="H536">
            <v>975</v>
          </cell>
        </row>
        <row r="537">
          <cell r="D537" t="str">
            <v>Enc. &amp; Desenc. Viga [ 0.40 x 0.65 ] m</v>
          </cell>
          <cell r="E537" t="str">
            <v>ml</v>
          </cell>
          <cell r="F537">
            <v>919.49152542372883</v>
          </cell>
          <cell r="G537">
            <v>165.5084745762712</v>
          </cell>
          <cell r="H537">
            <v>1085</v>
          </cell>
        </row>
        <row r="538">
          <cell r="D538" t="str">
            <v>Enc. &amp; Desenc. Viga [ 0.40 x 0.70 ] m</v>
          </cell>
          <cell r="E538" t="str">
            <v>ml</v>
          </cell>
          <cell r="F538">
            <v>1012.7118644067797</v>
          </cell>
          <cell r="G538">
            <v>182.28813559322035</v>
          </cell>
          <cell r="H538">
            <v>1195</v>
          </cell>
        </row>
        <row r="539">
          <cell r="D539" t="str">
            <v>Enc. &amp; Desenc. Viga [ 0.40 x 0.75 ] m</v>
          </cell>
          <cell r="E539" t="str">
            <v>ml</v>
          </cell>
          <cell r="F539">
            <v>1105.9322033898306</v>
          </cell>
          <cell r="G539">
            <v>199.06779661016952</v>
          </cell>
          <cell r="H539">
            <v>1305.0000000000002</v>
          </cell>
        </row>
        <row r="540">
          <cell r="D540" t="str">
            <v>Enc. &amp; Desenc. Viga [ 0.40 x 0.80 ] m</v>
          </cell>
          <cell r="E540" t="str">
            <v>ml</v>
          </cell>
          <cell r="F540">
            <v>1199.1525423728815</v>
          </cell>
          <cell r="G540">
            <v>215.84745762711867</v>
          </cell>
          <cell r="H540">
            <v>1415.0000000000002</v>
          </cell>
        </row>
        <row r="541">
          <cell r="D541" t="str">
            <v>Enc. &amp; Desenc. Viga [ 0.45 x 0.45 ] m</v>
          </cell>
          <cell r="E541" t="str">
            <v>ml</v>
          </cell>
          <cell r="F541">
            <v>546.61016949152543</v>
          </cell>
          <cell r="G541">
            <v>98.389830508474574</v>
          </cell>
          <cell r="H541">
            <v>645</v>
          </cell>
        </row>
        <row r="542">
          <cell r="D542" t="str">
            <v>Enc. &amp; Desenc. Viga [ 0.45 x 0.50 ] m</v>
          </cell>
          <cell r="E542" t="str">
            <v>ml</v>
          </cell>
          <cell r="F542">
            <v>639.83050847457628</v>
          </cell>
          <cell r="G542">
            <v>115.16949152542372</v>
          </cell>
          <cell r="H542">
            <v>755</v>
          </cell>
        </row>
        <row r="543">
          <cell r="D543" t="str">
            <v>Enc. &amp; Desenc. Viga [ 0.45 x 0.55 ] m</v>
          </cell>
          <cell r="E543" t="str">
            <v>ml</v>
          </cell>
          <cell r="F543">
            <v>733.05084745762713</v>
          </cell>
          <cell r="G543">
            <v>131.94915254237287</v>
          </cell>
          <cell r="H543">
            <v>865</v>
          </cell>
        </row>
        <row r="544">
          <cell r="D544" t="str">
            <v>Enc. &amp; Desenc. Viga [ 0.45 x 0.60 ] m</v>
          </cell>
          <cell r="E544" t="str">
            <v>ml</v>
          </cell>
          <cell r="F544">
            <v>826.27118644067798</v>
          </cell>
          <cell r="G544">
            <v>148.72881355932202</v>
          </cell>
          <cell r="H544">
            <v>975</v>
          </cell>
        </row>
        <row r="545">
          <cell r="D545" t="str">
            <v>Enc. &amp; Desenc. Viga [ 0.45 x 0.65 ] m</v>
          </cell>
          <cell r="E545" t="str">
            <v>ml</v>
          </cell>
          <cell r="F545">
            <v>919.49152542372883</v>
          </cell>
          <cell r="G545">
            <v>165.5084745762712</v>
          </cell>
          <cell r="H545">
            <v>1085</v>
          </cell>
        </row>
        <row r="546">
          <cell r="D546" t="str">
            <v>Enc. &amp; Desenc. Viga [ 0.45 x 0.70 ] m</v>
          </cell>
          <cell r="E546" t="str">
            <v>ml</v>
          </cell>
          <cell r="F546">
            <v>1012.7118644067797</v>
          </cell>
          <cell r="G546">
            <v>182.28813559322035</v>
          </cell>
          <cell r="H546">
            <v>1195</v>
          </cell>
        </row>
        <row r="547">
          <cell r="D547" t="str">
            <v>Enc. &amp; Desenc. Viga [ 0.45 x 0.75 ] m</v>
          </cell>
          <cell r="E547" t="str">
            <v>ml</v>
          </cell>
          <cell r="F547">
            <v>1105.9322033898306</v>
          </cell>
          <cell r="G547">
            <v>199.06779661016952</v>
          </cell>
          <cell r="H547">
            <v>1305.0000000000002</v>
          </cell>
        </row>
        <row r="548">
          <cell r="D548" t="str">
            <v>Enc. &amp; Desenc. Viga [ 0.45 x 0.80 ] m</v>
          </cell>
          <cell r="E548" t="str">
            <v>ml</v>
          </cell>
          <cell r="F548">
            <v>1199.1525423728815</v>
          </cell>
          <cell r="G548">
            <v>215.84745762711867</v>
          </cell>
          <cell r="H548">
            <v>1415.0000000000002</v>
          </cell>
        </row>
        <row r="549">
          <cell r="D549" t="str">
            <v>Enc. &amp; Desenc. Viga [ 0.50 x 0.50 ] m</v>
          </cell>
          <cell r="E549" t="str">
            <v>ml</v>
          </cell>
          <cell r="F549">
            <v>733.05084745762713</v>
          </cell>
          <cell r="G549">
            <v>131.94915254237287</v>
          </cell>
          <cell r="H549">
            <v>865</v>
          </cell>
        </row>
        <row r="550">
          <cell r="D550" t="str">
            <v>Enc. &amp; Desenc. Viga [ 0.50 x 0.55 ] m</v>
          </cell>
          <cell r="E550" t="str">
            <v>ml</v>
          </cell>
          <cell r="F550">
            <v>826.27118644067798</v>
          </cell>
          <cell r="G550">
            <v>148.72881355932202</v>
          </cell>
          <cell r="H550">
            <v>975</v>
          </cell>
        </row>
        <row r="551">
          <cell r="D551" t="str">
            <v>Enc. &amp; Desenc. Viga [ 0.50 x 0.60 ] m</v>
          </cell>
          <cell r="E551" t="str">
            <v>ml</v>
          </cell>
          <cell r="F551">
            <v>919.49152542372883</v>
          </cell>
          <cell r="G551">
            <v>165.5084745762712</v>
          </cell>
          <cell r="H551">
            <v>1085</v>
          </cell>
        </row>
        <row r="552">
          <cell r="D552" t="str">
            <v>Enc. &amp; Desenc. Viga [ 0.50 x 0.65 ] m</v>
          </cell>
          <cell r="E552" t="str">
            <v>ml</v>
          </cell>
          <cell r="F552">
            <v>1012.7118644067797</v>
          </cell>
          <cell r="G552">
            <v>182.28813559322035</v>
          </cell>
          <cell r="H552">
            <v>1195</v>
          </cell>
        </row>
        <row r="553">
          <cell r="D553" t="str">
            <v>Enc. &amp; Desenc. Viga [ 0.50 x 0.70 ] m</v>
          </cell>
          <cell r="E553" t="str">
            <v>ml</v>
          </cell>
          <cell r="F553">
            <v>1105.9322033898306</v>
          </cell>
          <cell r="G553">
            <v>199.06779661016952</v>
          </cell>
          <cell r="H553">
            <v>1305.0000000000002</v>
          </cell>
        </row>
        <row r="554">
          <cell r="D554" t="str">
            <v>Enc. &amp; Desenc. Viga [ 0.50 x 0.75 ] m</v>
          </cell>
          <cell r="E554" t="str">
            <v>ml</v>
          </cell>
          <cell r="F554">
            <v>1199.1525423728815</v>
          </cell>
          <cell r="G554">
            <v>215.84745762711867</v>
          </cell>
          <cell r="H554">
            <v>1415.0000000000002</v>
          </cell>
        </row>
        <row r="555">
          <cell r="D555" t="str">
            <v>Enc. &amp; Desenc. Viga [ 0.50 x 0.80 ] m</v>
          </cell>
          <cell r="E555" t="str">
            <v>ml</v>
          </cell>
          <cell r="F555">
            <v>1292.3728813559323</v>
          </cell>
          <cell r="G555">
            <v>232.62711864406782</v>
          </cell>
          <cell r="H555">
            <v>1525.0000000000002</v>
          </cell>
        </row>
        <row r="556">
          <cell r="D556" t="str">
            <v>Enc. &amp; Desenc. Viga [ 0.60 x 0.60 ] m</v>
          </cell>
          <cell r="E556" t="str">
            <v>ml</v>
          </cell>
          <cell r="F556">
            <v>1012.7118644067797</v>
          </cell>
          <cell r="G556">
            <v>182.28813559322035</v>
          </cell>
          <cell r="H556">
            <v>1195</v>
          </cell>
        </row>
        <row r="557">
          <cell r="D557" t="str">
            <v>Enc. &amp; Desenc. Viga Tapa y Tapa</v>
          </cell>
          <cell r="E557" t="str">
            <v>ml</v>
          </cell>
          <cell r="F557">
            <v>237.28813559322035</v>
          </cell>
          <cell r="G557">
            <v>42.711864406779661</v>
          </cell>
          <cell r="H557">
            <v>280</v>
          </cell>
        </row>
        <row r="558">
          <cell r="D558" t="str">
            <v>Encofrado Columnas Aisladas</v>
          </cell>
          <cell r="E558" t="str">
            <v>m2</v>
          </cell>
          <cell r="F558">
            <v>80</v>
          </cell>
          <cell r="G558">
            <v>14.399999999999999</v>
          </cell>
          <cell r="H558">
            <v>94.4</v>
          </cell>
        </row>
        <row r="559">
          <cell r="D559" t="str">
            <v>Encofrado Columnas Tapa y Tapa</v>
          </cell>
          <cell r="E559" t="str">
            <v>ml</v>
          </cell>
          <cell r="F559">
            <v>80</v>
          </cell>
          <cell r="G559">
            <v>14.399999999999999</v>
          </cell>
          <cell r="H559">
            <v>94.4</v>
          </cell>
        </row>
        <row r="560">
          <cell r="D560" t="str">
            <v>Encofrado en Vigas</v>
          </cell>
          <cell r="E560" t="str">
            <v>ml</v>
          </cell>
          <cell r="F560">
            <v>125</v>
          </cell>
          <cell r="G560">
            <v>22.5</v>
          </cell>
          <cell r="H560">
            <v>147.5</v>
          </cell>
        </row>
        <row r="561">
          <cell r="D561" t="str">
            <v>Encofrado Losa</v>
          </cell>
          <cell r="E561" t="str">
            <v>m2</v>
          </cell>
          <cell r="F561">
            <v>0.15</v>
          </cell>
          <cell r="G561">
            <v>2.7E-2</v>
          </cell>
          <cell r="H561">
            <v>0.17699999999999999</v>
          </cell>
        </row>
        <row r="562">
          <cell r="D562" t="str">
            <v>Encofrado Muro de HA</v>
          </cell>
          <cell r="E562" t="str">
            <v>m2</v>
          </cell>
          <cell r="F562">
            <v>175</v>
          </cell>
          <cell r="G562">
            <v>31.5</v>
          </cell>
          <cell r="H562">
            <v>206.5</v>
          </cell>
        </row>
        <row r="563">
          <cell r="D563" t="str">
            <v>Tuberías y Piezas</v>
          </cell>
        </row>
        <row r="564">
          <cell r="D564" t="str">
            <v>Adaptador Hembra de 1 ½"</v>
          </cell>
        </row>
        <row r="565">
          <cell r="D565" t="str">
            <v>Adaptador Hembra de 1"</v>
          </cell>
        </row>
        <row r="566">
          <cell r="D566" t="str">
            <v>Adaptador Hembra de ½"</v>
          </cell>
        </row>
        <row r="567">
          <cell r="D567" t="str">
            <v>Adaptador Hembra de 2"</v>
          </cell>
        </row>
        <row r="568">
          <cell r="D568" t="str">
            <v>Adaptador Hembra de 3"</v>
          </cell>
        </row>
        <row r="569">
          <cell r="D569" t="str">
            <v>Adaptador Hembra de ¾"</v>
          </cell>
        </row>
        <row r="570">
          <cell r="D570" t="str">
            <v>Adaptador Hembra de 4"</v>
          </cell>
        </row>
        <row r="571">
          <cell r="D571" t="str">
            <v>Adaptador Macho de 1 ½"</v>
          </cell>
        </row>
        <row r="572">
          <cell r="D572" t="str">
            <v>Adaptador Macho de 1"</v>
          </cell>
        </row>
        <row r="573">
          <cell r="D573" t="str">
            <v>Adaptador Macho de ½"</v>
          </cell>
        </row>
        <row r="574">
          <cell r="D574" t="str">
            <v>Adaptador Macho de 2"</v>
          </cell>
        </row>
        <row r="575">
          <cell r="D575" t="str">
            <v>Adaptador Macho de 3"</v>
          </cell>
        </row>
        <row r="576">
          <cell r="D576" t="str">
            <v>Adaptador Macho de ¾"</v>
          </cell>
        </row>
        <row r="577">
          <cell r="D577" t="str">
            <v>Adaptador Macho de 4"</v>
          </cell>
        </row>
        <row r="578">
          <cell r="D578" t="str">
            <v xml:space="preserve">Codo CPVC Ø 1/2'' x 90° SCH-40 </v>
          </cell>
        </row>
        <row r="579">
          <cell r="D579" t="str">
            <v xml:space="preserve">Codo CPVC Ø 3/4'' x 90° SCH-40 </v>
          </cell>
        </row>
        <row r="580">
          <cell r="D580" t="str">
            <v xml:space="preserve">Codo H.G. Ø 1 1/2'' x 90° SCH-40 </v>
          </cell>
        </row>
        <row r="581">
          <cell r="D581" t="str">
            <v xml:space="preserve">Codo H.G. Ø 1/2'' x 90° SCH-40 </v>
          </cell>
        </row>
        <row r="582">
          <cell r="D582" t="str">
            <v xml:space="preserve">Codo H.G. Ø 3/4'' x 90° SCH-40 </v>
          </cell>
        </row>
        <row r="583">
          <cell r="D583" t="str">
            <v xml:space="preserve">Codo Niple H. G. Ø 1/2'' x 90° SCH-40 </v>
          </cell>
        </row>
        <row r="584">
          <cell r="D584" t="str">
            <v xml:space="preserve">Codo Niple H. G. Ø 3/4'' x 90° SCH-90 </v>
          </cell>
        </row>
        <row r="585">
          <cell r="D585" t="str">
            <v xml:space="preserve">Codo pvc eléct. 1 ½" x 90º </v>
          </cell>
        </row>
        <row r="586">
          <cell r="D586" t="str">
            <v xml:space="preserve">Codo pvc eléct. 1" x 90º </v>
          </cell>
        </row>
        <row r="587">
          <cell r="D587" t="str">
            <v xml:space="preserve">Codo pvc eléct. ½" x 90º </v>
          </cell>
        </row>
        <row r="588">
          <cell r="D588" t="str">
            <v xml:space="preserve">Codo pvc eléct. 2" x 90º </v>
          </cell>
        </row>
        <row r="589">
          <cell r="D589" t="str">
            <v xml:space="preserve">Codo pvc eléct. 3" x 90º </v>
          </cell>
        </row>
        <row r="590">
          <cell r="D590" t="str">
            <v xml:space="preserve">Codo pvc eléct. ¾" x 90º </v>
          </cell>
        </row>
        <row r="591">
          <cell r="D591" t="str">
            <v xml:space="preserve">Codo pvc eléct. 4" x 90º </v>
          </cell>
        </row>
        <row r="592">
          <cell r="D592" t="str">
            <v xml:space="preserve">Codo PVC Ø 1/2'' x 45° SCH-40 </v>
          </cell>
        </row>
        <row r="593">
          <cell r="D593" t="str">
            <v xml:space="preserve">Codo PVC Ø 1/2'' x 90° SCH-40 </v>
          </cell>
        </row>
        <row r="594">
          <cell r="D594" t="str">
            <v xml:space="preserve">Codo PVC Ø 3/4'' x 45° SCH-40 </v>
          </cell>
        </row>
        <row r="595">
          <cell r="D595" t="str">
            <v xml:space="preserve">Codo PVC Ø 3/4'' x 90° SCH-40 </v>
          </cell>
        </row>
        <row r="596">
          <cell r="D596" t="str">
            <v xml:space="preserve">Codo PVC Ø1    '' x 45° SCH-40 </v>
          </cell>
        </row>
        <row r="597">
          <cell r="D597" t="str">
            <v xml:space="preserve">Codo PVC Ø1    '' x 90° SCH-40 </v>
          </cell>
        </row>
        <row r="598">
          <cell r="D598" t="str">
            <v xml:space="preserve">Codo PVC Ø1    '' x 90° SDR-26 </v>
          </cell>
        </row>
        <row r="599">
          <cell r="D599" t="str">
            <v xml:space="preserve">Codo PVC Ø1 1/2'' x 45° SCH-40 </v>
          </cell>
        </row>
        <row r="600">
          <cell r="D600" t="str">
            <v xml:space="preserve">Codo PVC Ø1 1/2'' x 90° SCH-40 </v>
          </cell>
        </row>
        <row r="601">
          <cell r="D601" t="str">
            <v xml:space="preserve">Codo PVC Ø2    '' x 45° SCH-40 </v>
          </cell>
        </row>
        <row r="602">
          <cell r="D602" t="str">
            <v xml:space="preserve">Codo PVC Ø2    '' x 90° SCH-40 </v>
          </cell>
        </row>
        <row r="603">
          <cell r="D603" t="str">
            <v xml:space="preserve">Codo PVC Ø2    '' x 90° SDR-26 </v>
          </cell>
        </row>
        <row r="604">
          <cell r="D604" t="str">
            <v xml:space="preserve">Codo PVC Ø3    '' x 45° SCH-40 </v>
          </cell>
        </row>
        <row r="605">
          <cell r="D605" t="str">
            <v xml:space="preserve">Codo PVC Ø3    '' x 90° SCH-40 </v>
          </cell>
        </row>
        <row r="606">
          <cell r="D606" t="str">
            <v xml:space="preserve">Codo PVC Ø3    '' x 90° SDR-26 </v>
          </cell>
        </row>
        <row r="607">
          <cell r="D607" t="str">
            <v xml:space="preserve">Codo PVC Ø4    '' x 45° SCH-40 </v>
          </cell>
        </row>
        <row r="608">
          <cell r="D608" t="str">
            <v xml:space="preserve">Codo PVC Ø4    '' x 90° SCH-40 </v>
          </cell>
        </row>
        <row r="609">
          <cell r="D609" t="str">
            <v xml:space="preserve">Codo PVC Ø4    '' x 90° SDR-26 </v>
          </cell>
        </row>
        <row r="610">
          <cell r="D610" t="str">
            <v xml:space="preserve">Codo PVC Ø6    '' x 45° SDR-26 </v>
          </cell>
        </row>
        <row r="611">
          <cell r="D611" t="str">
            <v xml:space="preserve">Codo PVC Ø6    '' x 90° SDR-26 </v>
          </cell>
        </row>
        <row r="612">
          <cell r="D612" t="str">
            <v>Conector Clamp Inox.</v>
          </cell>
        </row>
        <row r="613">
          <cell r="D613" t="str">
            <v xml:space="preserve">Coupling CPVC 3/4 </v>
          </cell>
        </row>
        <row r="614">
          <cell r="D614" t="str">
            <v xml:space="preserve">Coupling de 1 ½" </v>
          </cell>
        </row>
        <row r="615">
          <cell r="D615" t="str">
            <v xml:space="preserve">Coupling de 1" </v>
          </cell>
        </row>
        <row r="616">
          <cell r="D616" t="str">
            <v xml:space="preserve">Coupling de ½” </v>
          </cell>
        </row>
        <row r="617">
          <cell r="D617" t="str">
            <v xml:space="preserve">Coupling de 2" </v>
          </cell>
        </row>
        <row r="618">
          <cell r="D618" t="str">
            <v xml:space="preserve">Coupling de 3" </v>
          </cell>
        </row>
        <row r="619">
          <cell r="D619" t="str">
            <v xml:space="preserve">Coupling de ¾" </v>
          </cell>
        </row>
        <row r="620">
          <cell r="D620" t="str">
            <v xml:space="preserve">Coupling de 4" </v>
          </cell>
        </row>
        <row r="621">
          <cell r="D621" t="str">
            <v xml:space="preserve">Cruz de 1 ½" </v>
          </cell>
        </row>
        <row r="622">
          <cell r="D622" t="str">
            <v xml:space="preserve">Cruz de 1" </v>
          </cell>
        </row>
        <row r="623">
          <cell r="D623" t="str">
            <v xml:space="preserve">Cruz de ½" </v>
          </cell>
        </row>
        <row r="624">
          <cell r="D624" t="str">
            <v xml:space="preserve">Cruz de 2" </v>
          </cell>
        </row>
        <row r="625">
          <cell r="D625" t="str">
            <v xml:space="preserve">Cruz de 3" </v>
          </cell>
        </row>
        <row r="626">
          <cell r="D626" t="str">
            <v xml:space="preserve">Cruz de ¾" </v>
          </cell>
        </row>
        <row r="627">
          <cell r="D627" t="str">
            <v xml:space="preserve">Cruz de 4" </v>
          </cell>
        </row>
        <row r="628">
          <cell r="D628" t="str">
            <v xml:space="preserve">Cruz de 6" </v>
          </cell>
        </row>
        <row r="629">
          <cell r="D629" t="str">
            <v xml:space="preserve">Curva Pvc SDR-26 de 2" </v>
          </cell>
        </row>
        <row r="630">
          <cell r="D630" t="str">
            <v xml:space="preserve">Reducción bushing 1/2" x 3/8", h.g. </v>
          </cell>
        </row>
        <row r="631">
          <cell r="D631" t="str">
            <v xml:space="preserve">Reducción Bushing de 1"x ½" </v>
          </cell>
        </row>
        <row r="632">
          <cell r="D632" t="str">
            <v xml:space="preserve">Reducción Bushing de 1"x¾" </v>
          </cell>
        </row>
        <row r="633">
          <cell r="D633" t="str">
            <v xml:space="preserve">Reducción Bushing de 1½"x 1"  </v>
          </cell>
        </row>
        <row r="634">
          <cell r="D634" t="str">
            <v xml:space="preserve">Reducción Bushing de 2"x 1" </v>
          </cell>
        </row>
        <row r="635">
          <cell r="D635" t="str">
            <v xml:space="preserve">Reducción Bushing de 2"x ½" </v>
          </cell>
        </row>
        <row r="636">
          <cell r="D636" t="str">
            <v xml:space="preserve">Reducción Bushing de 2"x 1½" </v>
          </cell>
        </row>
        <row r="637">
          <cell r="D637" t="str">
            <v xml:space="preserve">Reducción Bushing de 2"x ¾" </v>
          </cell>
        </row>
        <row r="638">
          <cell r="D638" t="str">
            <v xml:space="preserve">Reducción Bushing de 3"x 1½" </v>
          </cell>
        </row>
        <row r="639">
          <cell r="D639" t="str">
            <v xml:space="preserve">Reducción Bushing de 3"x 2" </v>
          </cell>
        </row>
        <row r="640">
          <cell r="D640" t="str">
            <v xml:space="preserve">Reducción Bushing de ¾"x ½" </v>
          </cell>
        </row>
        <row r="641">
          <cell r="D641" t="str">
            <v xml:space="preserve">Reducción Bushing de 4"x 2" </v>
          </cell>
        </row>
        <row r="642">
          <cell r="D642" t="str">
            <v xml:space="preserve">Reducción Bushing de 4"x 3" </v>
          </cell>
        </row>
        <row r="643">
          <cell r="D643" t="str">
            <v xml:space="preserve">Reducción Copa de 3"x 1½" </v>
          </cell>
        </row>
        <row r="644">
          <cell r="D644" t="str">
            <v xml:space="preserve">Reducción Copa de 3"x 2" </v>
          </cell>
        </row>
        <row r="645">
          <cell r="D645" t="str">
            <v xml:space="preserve">Reducción Copa de 4"x 2" </v>
          </cell>
        </row>
        <row r="646">
          <cell r="D646" t="str">
            <v xml:space="preserve">Reducción Copa de 4"x 3" </v>
          </cell>
        </row>
        <row r="647">
          <cell r="D647" t="str">
            <v xml:space="preserve">Reducción Copa de 6"x 2" </v>
          </cell>
        </row>
        <row r="648">
          <cell r="D648" t="str">
            <v xml:space="preserve">Reducción Copa de 6"x 3" </v>
          </cell>
        </row>
        <row r="649">
          <cell r="D649" t="str">
            <v xml:space="preserve">Reducción Copa de 6"x 4" </v>
          </cell>
        </row>
        <row r="650">
          <cell r="D650" t="str">
            <v xml:space="preserve">Reducción Copa de 8"x 3" </v>
          </cell>
        </row>
        <row r="651">
          <cell r="D651" t="str">
            <v xml:space="preserve">Reducción Copa de 8"x 4" </v>
          </cell>
        </row>
        <row r="652">
          <cell r="D652" t="str">
            <v xml:space="preserve">Sifón de 1 ½ ” </v>
          </cell>
        </row>
        <row r="653">
          <cell r="D653" t="str">
            <v xml:space="preserve">Sifón de 2” </v>
          </cell>
        </row>
        <row r="654">
          <cell r="D654" t="str">
            <v xml:space="preserve">Sifón de 3” </v>
          </cell>
        </row>
        <row r="655">
          <cell r="D655" t="str">
            <v xml:space="preserve">Sifón de 4” </v>
          </cell>
        </row>
        <row r="656">
          <cell r="D656" t="str">
            <v xml:space="preserve">Sifón fregadero doble 1 ½", pvc </v>
          </cell>
        </row>
        <row r="657">
          <cell r="D657" t="str">
            <v xml:space="preserve">Sifón lavamanos, 1 ¼", cromo, completo, USA </v>
          </cell>
        </row>
        <row r="658">
          <cell r="D658" t="str">
            <v xml:space="preserve">Sifón para Fregadero </v>
          </cell>
        </row>
        <row r="659">
          <cell r="D659" t="str">
            <v xml:space="preserve">Tapón Hembra de 1 ½ " </v>
          </cell>
        </row>
        <row r="660">
          <cell r="D660" t="str">
            <v xml:space="preserve">Tapón Hembra de 1" </v>
          </cell>
        </row>
        <row r="661">
          <cell r="D661" t="str">
            <v xml:space="preserve">Tapón Hembra de ½ " </v>
          </cell>
        </row>
        <row r="662">
          <cell r="D662" t="str">
            <v xml:space="preserve">Tapón Hembra de 2" </v>
          </cell>
        </row>
        <row r="663">
          <cell r="D663" t="str">
            <v xml:space="preserve">Tapón Hembra de 3" </v>
          </cell>
        </row>
        <row r="664">
          <cell r="D664" t="str">
            <v xml:space="preserve">Tapón Hembra de ¾ " </v>
          </cell>
        </row>
        <row r="665">
          <cell r="D665" t="str">
            <v xml:space="preserve">Tapón Hembra de 4" </v>
          </cell>
        </row>
        <row r="666">
          <cell r="D666" t="str">
            <v xml:space="preserve">Tapón Macho de 1/2" h.g. </v>
          </cell>
        </row>
        <row r="667">
          <cell r="D667" t="str">
            <v xml:space="preserve">Tapón para Registro 2" </v>
          </cell>
        </row>
        <row r="668">
          <cell r="D668" t="str">
            <v xml:space="preserve">Tapón para Registro 3" </v>
          </cell>
        </row>
        <row r="669">
          <cell r="D669" t="str">
            <v xml:space="preserve">Tapón para Registro 4" </v>
          </cell>
        </row>
        <row r="670">
          <cell r="D670" t="str">
            <v xml:space="preserve">Tapón simple de 60 mm. </v>
          </cell>
        </row>
        <row r="671">
          <cell r="D671" t="str">
            <v xml:space="preserve">Tee 3/4" h.g.  </v>
          </cell>
        </row>
        <row r="672">
          <cell r="D672" t="str">
            <v xml:space="preserve">Tee CPVC 3/4" </v>
          </cell>
        </row>
        <row r="673">
          <cell r="D673" t="str">
            <v xml:space="preserve">Tee de 1 ½" SCH 40 </v>
          </cell>
        </row>
        <row r="674">
          <cell r="D674" t="str">
            <v xml:space="preserve">Tee de 1" SCH 40 </v>
          </cell>
        </row>
        <row r="675">
          <cell r="D675" t="str">
            <v xml:space="preserve">Tee de ½" SCH 40 </v>
          </cell>
        </row>
        <row r="676">
          <cell r="D676" t="str">
            <v xml:space="preserve">Tee de 2" SCH 40 </v>
          </cell>
        </row>
        <row r="677">
          <cell r="D677" t="str">
            <v xml:space="preserve">Tee de 2"x ½" SCH 40 </v>
          </cell>
        </row>
        <row r="678">
          <cell r="D678" t="str">
            <v xml:space="preserve">Tee de 2"x ¾" SCH 40 </v>
          </cell>
        </row>
        <row r="679">
          <cell r="D679" t="str">
            <v xml:space="preserve">Tee de 3" SCH 40 </v>
          </cell>
        </row>
        <row r="680">
          <cell r="D680" t="str">
            <v xml:space="preserve">Tee de 3"x 1" SCH 40 </v>
          </cell>
        </row>
        <row r="681">
          <cell r="D681" t="str">
            <v xml:space="preserve">Tee de 3"x 2" SCH 40 </v>
          </cell>
        </row>
        <row r="682">
          <cell r="D682" t="str">
            <v xml:space="preserve">Tee de ¾" SCH 40 </v>
          </cell>
        </row>
        <row r="683">
          <cell r="D683" t="str">
            <v xml:space="preserve">Tee de 4" SCH 40 </v>
          </cell>
        </row>
        <row r="684">
          <cell r="D684" t="str">
            <v xml:space="preserve">Tee de 4"x 1" SCH 40 </v>
          </cell>
        </row>
        <row r="685">
          <cell r="D685" t="str">
            <v xml:space="preserve">Tee de 4"x 2" SCH 40 </v>
          </cell>
        </row>
        <row r="686">
          <cell r="D686" t="str">
            <v xml:space="preserve">Tee de 4"x 3" SCH 40 </v>
          </cell>
        </row>
        <row r="687">
          <cell r="D687" t="str">
            <v xml:space="preserve">Tee de 6" SCH 40 </v>
          </cell>
        </row>
        <row r="688">
          <cell r="D688" t="str">
            <v xml:space="preserve">Tee H.G. Ø 1 1/2'' x 90° SCH-40 </v>
          </cell>
        </row>
        <row r="689">
          <cell r="D689" t="str">
            <v xml:space="preserve">Tubo 1 3/4" x 1 3/4" </v>
          </cell>
        </row>
        <row r="690">
          <cell r="D690" t="str">
            <v xml:space="preserve">Tubo CPVC Ø 3/4'' x 10' sch-40 </v>
          </cell>
        </row>
        <row r="691">
          <cell r="D691" t="str">
            <v xml:space="preserve">Tubo flexible con tuerca, inodoro, 3/8"x7/8" 50 cm., EVS-B50 </v>
          </cell>
        </row>
        <row r="692">
          <cell r="D692" t="str">
            <v xml:space="preserve">Tubo Fluorescente de 42 w </v>
          </cell>
        </row>
        <row r="693">
          <cell r="D693" t="str">
            <v xml:space="preserve">Tubo H.G. Ø 1 1/2'' x 20' SCH-40 </v>
          </cell>
        </row>
        <row r="694">
          <cell r="D694" t="str">
            <v xml:space="preserve">Tubo h.g. Ø 2 1/2'' x 20' </v>
          </cell>
        </row>
        <row r="695">
          <cell r="D695" t="str">
            <v xml:space="preserve">Tubo h.g. Ø 2'' x 20' </v>
          </cell>
        </row>
        <row r="696">
          <cell r="D696" t="str">
            <v xml:space="preserve">Tubo h.g. Ø 3'' x 20' </v>
          </cell>
        </row>
        <row r="697">
          <cell r="D697" t="str">
            <v xml:space="preserve">Tubo h.g. Ø 3/4'' sch-40 </v>
          </cell>
        </row>
        <row r="698">
          <cell r="D698" t="str">
            <v xml:space="preserve">Tubo h.g. Ø1'' x 20' </v>
          </cell>
        </row>
        <row r="699">
          <cell r="D699" t="str">
            <v xml:space="preserve">Tubo h.g. Ø1/2'' x 20' </v>
          </cell>
        </row>
        <row r="700">
          <cell r="D700" t="str">
            <v xml:space="preserve">Tubo IMC de 3''X10' </v>
          </cell>
        </row>
        <row r="701">
          <cell r="D701" t="str">
            <v xml:space="preserve">Tubo Polietileno Ø 15 mm </v>
          </cell>
        </row>
        <row r="702">
          <cell r="D702" t="str">
            <v xml:space="preserve">Tubo PVC Ø 1 1/2'' x 19' SCH-40 </v>
          </cell>
        </row>
        <row r="703">
          <cell r="D703" t="str">
            <v xml:space="preserve">Tubo PVC Ø 1 1/2'' x 19' sch-80 </v>
          </cell>
        </row>
        <row r="704">
          <cell r="D704" t="str">
            <v xml:space="preserve">Tubo PVC Ø 1 1/2'' x 19' sdr-26 </v>
          </cell>
        </row>
        <row r="705">
          <cell r="D705" t="str">
            <v xml:space="preserve">Tubo PVC Ø 1 1/2'' x 19' sdr-32.5 </v>
          </cell>
        </row>
        <row r="706">
          <cell r="D706" t="str">
            <v xml:space="preserve">Tubo PVC Ø 1 1/2'' x 19' sdr-41 </v>
          </cell>
        </row>
        <row r="707">
          <cell r="D707" t="str">
            <v xml:space="preserve">Tubo PVC Ø 1 3/4'' x 1 3/4'' </v>
          </cell>
        </row>
        <row r="708">
          <cell r="D708" t="str">
            <v xml:space="preserve">Tubo PVC Ø 1'' x 19' sch-40 </v>
          </cell>
        </row>
        <row r="709">
          <cell r="D709" t="str">
            <v xml:space="preserve">Tubo PVC Ø 1'' x 19' sch-80 </v>
          </cell>
        </row>
        <row r="710">
          <cell r="D710" t="str">
            <v xml:space="preserve">Tubo PVC Ø 1'' x 19' sdr-26 </v>
          </cell>
        </row>
        <row r="711">
          <cell r="D711" t="str">
            <v xml:space="preserve">Tubo PVC Ø 1/2'' x 19' sch-40 </v>
          </cell>
        </row>
        <row r="712">
          <cell r="D712" t="str">
            <v xml:space="preserve">Tubo PVC Ø 1/2'' x 19' sdr-26 </v>
          </cell>
        </row>
        <row r="713">
          <cell r="D713" t="str">
            <v xml:space="preserve">Tubo PVC Ø 10'' x 19' sch-40 p/j/goma </v>
          </cell>
        </row>
        <row r="714">
          <cell r="D714" t="str">
            <v xml:space="preserve">Tubo PVC Ø 10'' x 19' sdr-26 </v>
          </cell>
        </row>
        <row r="715">
          <cell r="D715" t="str">
            <v xml:space="preserve">Tubo PVC Ø 10'' x 19' sdr-26 p/j/goma </v>
          </cell>
        </row>
        <row r="716">
          <cell r="D716" t="str">
            <v xml:space="preserve">Tubo PVC Ø 10'' x 19' sdr-32.5 </v>
          </cell>
        </row>
        <row r="717">
          <cell r="D717" t="str">
            <v xml:space="preserve">Tubo PVC Ø 10'' x 19' sdr-32.5 p/j/goma </v>
          </cell>
        </row>
        <row r="718">
          <cell r="D718" t="str">
            <v xml:space="preserve">Tubo PVC Ø 10'' x 19' sdr-41 </v>
          </cell>
        </row>
        <row r="719">
          <cell r="D719" t="str">
            <v xml:space="preserve">Tubo PVC Ø 10'' x 19' sdr-41 p/j/goma </v>
          </cell>
        </row>
        <row r="720">
          <cell r="D720" t="str">
            <v xml:space="preserve">Tubo PVC Ø 12'' x 19 sch-40 p/j/goma </v>
          </cell>
        </row>
        <row r="721">
          <cell r="D721" t="str">
            <v xml:space="preserve">Tubo PVC Ø 12'' x 19' sdr-26 </v>
          </cell>
        </row>
        <row r="722">
          <cell r="D722" t="str">
            <v xml:space="preserve">Tubo PVC Ø 12'' x 19' sdr-26 p/j/goma </v>
          </cell>
        </row>
        <row r="723">
          <cell r="D723" t="str">
            <v xml:space="preserve">Tubo PVC Ø 12'' x 19' sdr-32.5 </v>
          </cell>
        </row>
        <row r="724">
          <cell r="D724" t="str">
            <v xml:space="preserve">Tubo PVC Ø 12'' x 19' sdr-32.5 p/j/goma </v>
          </cell>
        </row>
        <row r="725">
          <cell r="D725" t="str">
            <v xml:space="preserve">Tubo PVC Ø 12'' x 19' sdr-41 </v>
          </cell>
        </row>
        <row r="726">
          <cell r="D726" t="str">
            <v xml:space="preserve">Tubo PVC Ø 12'' x 19' sdr-41 p/j/goma </v>
          </cell>
        </row>
        <row r="727">
          <cell r="D727" t="str">
            <v xml:space="preserve">Tubo PVC Ø 14'' x 19' sdr-41 p/j/goma </v>
          </cell>
        </row>
        <row r="728">
          <cell r="D728" t="str">
            <v xml:space="preserve">Tubo PVC Ø 14'' x19'' sdr-26 </v>
          </cell>
        </row>
        <row r="729">
          <cell r="D729" t="str">
            <v xml:space="preserve">Tubo PVC Ø 16'' x 19' sdr-26 </v>
          </cell>
        </row>
        <row r="730">
          <cell r="D730" t="str">
            <v xml:space="preserve">Tubo PVC Ø 16'' x 19' sdr-26 p/j/goma </v>
          </cell>
        </row>
        <row r="731">
          <cell r="D731" t="str">
            <v xml:space="preserve">Tubo PVC Ø 16'' x 19' sdr-32.5 </v>
          </cell>
        </row>
        <row r="732">
          <cell r="D732" t="str">
            <v xml:space="preserve">Tubo PVC Ø 16'' x 19' sdr-32.5 p/j/goma </v>
          </cell>
        </row>
        <row r="733">
          <cell r="D733" t="str">
            <v xml:space="preserve">Tubo PVC Ø 16'' x 19' sdr-41 </v>
          </cell>
        </row>
        <row r="734">
          <cell r="D734" t="str">
            <v xml:space="preserve">Tubo PVC Ø 16'' x 19' sdr-41 p/j/goma </v>
          </cell>
        </row>
        <row r="735">
          <cell r="D735" t="str">
            <v xml:space="preserve">Tubo PVC Ø 18'' x 19' sdr-41 p/j/goma </v>
          </cell>
        </row>
        <row r="736">
          <cell r="D736" t="str">
            <v xml:space="preserve">Tubo PVC Ø 2'' x 19' sch-40 </v>
          </cell>
        </row>
        <row r="737">
          <cell r="D737" t="str">
            <v xml:space="preserve">Tubo PVC Ø 2'' x 19' sch-80 </v>
          </cell>
        </row>
        <row r="738">
          <cell r="D738" t="str">
            <v xml:space="preserve">Tubo PVC Ø 2'' x 19' sdr-26 </v>
          </cell>
        </row>
        <row r="739">
          <cell r="D739" t="str">
            <v xml:space="preserve">Tubo PVC Ø 2'' x 19' sdr-32.5 </v>
          </cell>
        </row>
        <row r="740">
          <cell r="D740" t="str">
            <v xml:space="preserve">Tubo PVC Ø 2'' x 19' sdr-41 </v>
          </cell>
        </row>
        <row r="741">
          <cell r="D741" t="str">
            <v xml:space="preserve">Tubo PVC Ø 20'' x 19' sdr-26 </v>
          </cell>
        </row>
        <row r="742">
          <cell r="D742" t="str">
            <v xml:space="preserve">Tubo PVC Ø 20'' x 19' sdr-26 p/j/goma </v>
          </cell>
        </row>
        <row r="743">
          <cell r="D743" t="str">
            <v xml:space="preserve">Tubo PVC Ø 20'' x 19' sdr-32.5 </v>
          </cell>
        </row>
        <row r="744">
          <cell r="D744" t="str">
            <v xml:space="preserve">Tubo PVC Ø 20'' x 19' sdr-32.5 p/j/goma </v>
          </cell>
        </row>
        <row r="745">
          <cell r="D745" t="str">
            <v xml:space="preserve">Tubo PVC Ø 20'' x 19' sdr-41 </v>
          </cell>
        </row>
        <row r="746">
          <cell r="D746" t="str">
            <v xml:space="preserve">Tubo PVC Ø 20'' x 19' sdr-41 p/j/goma </v>
          </cell>
        </row>
        <row r="747">
          <cell r="D747" t="str">
            <v xml:space="preserve">Tubo PVC Ø 24'' x 19' sdr-26 </v>
          </cell>
        </row>
        <row r="748">
          <cell r="D748" t="str">
            <v xml:space="preserve">Tubo PVC Ø 24'' x 19' sdr-26 p/j/goma </v>
          </cell>
        </row>
        <row r="749">
          <cell r="D749" t="str">
            <v xml:space="preserve">Tubo PVC Ø 24'' x 19' sdr-32.5 </v>
          </cell>
        </row>
        <row r="750">
          <cell r="D750" t="str">
            <v xml:space="preserve">Tubo PVC Ø 24'' x 19' sdr-41 </v>
          </cell>
        </row>
        <row r="751">
          <cell r="D751" t="str">
            <v xml:space="preserve">Tubo PVC Ø 24'' x 19' sdr-41 p/j/goma </v>
          </cell>
        </row>
        <row r="752">
          <cell r="D752" t="str">
            <v xml:space="preserve">Tubo PVC Ø 3'' x 19' sch-40 </v>
          </cell>
        </row>
        <row r="753">
          <cell r="D753" t="str">
            <v xml:space="preserve">Tubo PVC Ø 3'' x 19' sch-40 p/j/goma </v>
          </cell>
        </row>
        <row r="754">
          <cell r="D754" t="str">
            <v xml:space="preserve">Tubo PVC Ø 3'' x 19' sdr-26 </v>
          </cell>
        </row>
        <row r="755">
          <cell r="D755" t="str">
            <v xml:space="preserve">Tubo PVC Ø 3'' x 19' sdr-26 p/j/goma </v>
          </cell>
        </row>
        <row r="756">
          <cell r="D756" t="str">
            <v xml:space="preserve">Tubo PVC Ø 3'' x 19' sdr-32.5 </v>
          </cell>
        </row>
        <row r="757">
          <cell r="D757" t="str">
            <v xml:space="preserve">Tubo PVC Ø 3'' x 19' sdr-32.5 p/j/goma </v>
          </cell>
        </row>
        <row r="758">
          <cell r="D758" t="str">
            <v xml:space="preserve">Tubo PVC Ø 3'' x 19' sdr-41 </v>
          </cell>
        </row>
        <row r="759">
          <cell r="D759" t="str">
            <v xml:space="preserve">Tubo PVC Ø 3'' x 19' sdr-41 p/j/goma </v>
          </cell>
        </row>
        <row r="760">
          <cell r="D760" t="str">
            <v xml:space="preserve">Tubo PVC Ø 3/4'' x 19' sch-40 </v>
          </cell>
        </row>
        <row r="761">
          <cell r="D761" t="str">
            <v xml:space="preserve">Tubo PVC Ø 3/4'' x 19' sdr-26 </v>
          </cell>
        </row>
        <row r="762">
          <cell r="D762" t="str">
            <v xml:space="preserve">Tubo PVC Ø 4'' x 19' sdr-26 </v>
          </cell>
        </row>
        <row r="763">
          <cell r="D763" t="str">
            <v xml:space="preserve">Tubo PVC Ø 4'' x 19' sdr-26 p/j/goma </v>
          </cell>
        </row>
        <row r="764">
          <cell r="D764" t="str">
            <v xml:space="preserve">Tubo PVC Ø 4'' x 19' sdr-32.5 </v>
          </cell>
        </row>
        <row r="765">
          <cell r="D765" t="str">
            <v xml:space="preserve">Tubo PVC Ø 4'' x 19' sdr-32.5 p/j/goma </v>
          </cell>
        </row>
        <row r="766">
          <cell r="D766" t="str">
            <v xml:space="preserve">Tubo PVC Ø 4'' x 19' sdr-41 </v>
          </cell>
        </row>
        <row r="767">
          <cell r="D767" t="str">
            <v xml:space="preserve">Tubo PVC Ø 4'' x 19' sdr-41 p/j/goma </v>
          </cell>
        </row>
        <row r="768">
          <cell r="D768" t="str">
            <v xml:space="preserve">Tubo PVC Ø 6'' x 19' sch-40 </v>
          </cell>
        </row>
        <row r="769">
          <cell r="D769" t="str">
            <v xml:space="preserve">Tubo PVC Ø 6'' x 19' sch-40 p/j/goma </v>
          </cell>
        </row>
        <row r="770">
          <cell r="D770" t="str">
            <v xml:space="preserve">Tubo PVC Ø 6'' x 19' sdr-26 </v>
          </cell>
        </row>
        <row r="771">
          <cell r="D771" t="str">
            <v xml:space="preserve">Tubo PVC Ø 6'' x 19' sdr-26 p/j/goma </v>
          </cell>
        </row>
        <row r="772">
          <cell r="D772" t="str">
            <v xml:space="preserve">Tubo PVC Ø 6'' x 19' sdr-32.5 </v>
          </cell>
        </row>
        <row r="773">
          <cell r="D773" t="str">
            <v xml:space="preserve">Tubo PVC Ø 6'' x 19' sdr-32.5 p/j/goma </v>
          </cell>
        </row>
        <row r="774">
          <cell r="D774" t="str">
            <v xml:space="preserve">Tubo PVC Ø 6'' x 19' sdr-41 </v>
          </cell>
        </row>
        <row r="775">
          <cell r="D775" t="str">
            <v xml:space="preserve">Tubo PVC Ø 6'' x 19' sdr-41 p/j/goma </v>
          </cell>
        </row>
        <row r="776">
          <cell r="D776" t="str">
            <v xml:space="preserve">Tubo PVC Ø 8'' x 19' sch-40 </v>
          </cell>
        </row>
        <row r="777">
          <cell r="D777" t="str">
            <v xml:space="preserve">Tubo PVC Ø 8'' x 19' sch-40 p/j/goma </v>
          </cell>
        </row>
        <row r="778">
          <cell r="D778" t="str">
            <v xml:space="preserve">Tubo PVC Ø 8'' x 19' sdr-26 </v>
          </cell>
        </row>
        <row r="779">
          <cell r="D779" t="str">
            <v xml:space="preserve">Tubo PVC Ø 8'' x 19' sdr-26 p/j/goma </v>
          </cell>
        </row>
        <row r="780">
          <cell r="D780" t="str">
            <v xml:space="preserve">Tubo PVC Ø 8'' x 19' sdr-32.5 </v>
          </cell>
        </row>
        <row r="781">
          <cell r="D781" t="str">
            <v xml:space="preserve">Tubo PVC Ø 8'' x 19' sdr-32.5 p/j/goma </v>
          </cell>
        </row>
        <row r="782">
          <cell r="D782" t="str">
            <v xml:space="preserve">Tubo PVC Ø 8'' x 19' sdr-41 </v>
          </cell>
        </row>
        <row r="783">
          <cell r="D783" t="str">
            <v xml:space="preserve">Tubo PVC Ø 8'' x 19' sdr-41 p/j/goma </v>
          </cell>
        </row>
        <row r="784">
          <cell r="D784" t="str">
            <v xml:space="preserve">TY de 1 ½" </v>
          </cell>
        </row>
        <row r="785">
          <cell r="D785" t="str">
            <v xml:space="preserve">TY de 2" </v>
          </cell>
        </row>
        <row r="786">
          <cell r="D786" t="str">
            <v xml:space="preserve">TY de 3" </v>
          </cell>
        </row>
        <row r="787">
          <cell r="D787" t="str">
            <v xml:space="preserve">TY de 3"x2" </v>
          </cell>
        </row>
        <row r="788">
          <cell r="D788" t="str">
            <v xml:space="preserve">TY de 4" </v>
          </cell>
        </row>
        <row r="789">
          <cell r="D789" t="str">
            <v xml:space="preserve">TY de 4"x2" </v>
          </cell>
        </row>
        <row r="790">
          <cell r="D790" t="str">
            <v xml:space="preserve">TY de 4"x3" </v>
          </cell>
        </row>
        <row r="791">
          <cell r="D791" t="str">
            <v xml:space="preserve">Yee de 1 ½" </v>
          </cell>
        </row>
        <row r="792">
          <cell r="D792" t="str">
            <v xml:space="preserve">Yee de 2" </v>
          </cell>
        </row>
        <row r="793">
          <cell r="D793" t="str">
            <v xml:space="preserve">Yee de 3" </v>
          </cell>
        </row>
        <row r="794">
          <cell r="D794" t="str">
            <v xml:space="preserve">Yee de 4" </v>
          </cell>
        </row>
        <row r="795">
          <cell r="D795" t="str">
            <v xml:space="preserve">Yee Reducida de 3"x2" </v>
          </cell>
        </row>
        <row r="796">
          <cell r="D796" t="str">
            <v xml:space="preserve">Yee Reducida de 4"x2" </v>
          </cell>
        </row>
        <row r="797">
          <cell r="D797" t="str">
            <v xml:space="preserve">Yee Reducida de 4"x3" </v>
          </cell>
        </row>
        <row r="798">
          <cell r="D798" t="str">
            <v>Materiales Eléctricos</v>
          </cell>
        </row>
        <row r="799">
          <cell r="D799" t="str">
            <v>Alambre thhw #1/0, Str.</v>
          </cell>
        </row>
        <row r="800">
          <cell r="D800" t="str">
            <v>Alambre thhw #10, Str.</v>
          </cell>
        </row>
        <row r="801">
          <cell r="D801" t="str">
            <v>Alambre thhw #12, Str.</v>
          </cell>
        </row>
        <row r="802">
          <cell r="D802" t="str">
            <v>Alambre thhw #14, Str.</v>
          </cell>
        </row>
        <row r="803">
          <cell r="D803" t="str">
            <v>Alambre thhw #2, Str.</v>
          </cell>
        </row>
        <row r="804">
          <cell r="D804" t="str">
            <v>Alambre thhw #2/0, Str.</v>
          </cell>
        </row>
        <row r="805">
          <cell r="D805" t="str">
            <v>Alambre thhw #3/0, Str.</v>
          </cell>
        </row>
        <row r="806">
          <cell r="D806" t="str">
            <v>Alambre thhw #4, Str.</v>
          </cell>
        </row>
        <row r="807">
          <cell r="D807" t="str">
            <v>Alambre thhw #4/0, Str.</v>
          </cell>
        </row>
        <row r="808">
          <cell r="D808" t="str">
            <v>Alambre thhw #6, Str.</v>
          </cell>
        </row>
        <row r="809">
          <cell r="D809" t="str">
            <v>Alambre thhw #8, Str.</v>
          </cell>
        </row>
        <row r="810">
          <cell r="D810" t="str">
            <v>Alambre thw #1/0, Str.</v>
          </cell>
        </row>
        <row r="811">
          <cell r="D811" t="str">
            <v>Alambre thw #2, Str.</v>
          </cell>
        </row>
        <row r="812">
          <cell r="D812" t="str">
            <v>Alambre thw #2/0, Str.</v>
          </cell>
        </row>
        <row r="813">
          <cell r="D813" t="str">
            <v>Alambre thw #3/0, Str.</v>
          </cell>
        </row>
        <row r="814">
          <cell r="D814" t="str">
            <v>Alambre thw #4, Str.</v>
          </cell>
        </row>
        <row r="815">
          <cell r="D815" t="str">
            <v>Alambre thw #4/0, Str.</v>
          </cell>
        </row>
        <row r="816">
          <cell r="D816" t="str">
            <v>Alambre thw #6, Str.</v>
          </cell>
        </row>
        <row r="817">
          <cell r="D817" t="str">
            <v>Alambre thw #8, Str.</v>
          </cell>
        </row>
        <row r="818">
          <cell r="D818" t="str">
            <v>Alambre URD 100% No.2  aislado para 300 KV</v>
          </cell>
        </row>
        <row r="819">
          <cell r="D819" t="str">
            <v>Cable Coaxial TV</v>
          </cell>
        </row>
        <row r="820">
          <cell r="D820" t="str">
            <v>Cable TCP/IP</v>
          </cell>
        </row>
        <row r="821">
          <cell r="D821" t="str">
            <v>Caja metal 2"x4" de ½", americana</v>
          </cell>
        </row>
        <row r="822">
          <cell r="D822" t="str">
            <v>Caja metal 2"x4" de ¾", americana</v>
          </cell>
        </row>
        <row r="823">
          <cell r="D823" t="str">
            <v>Caja metal 4"x4" de ½-¾", americana</v>
          </cell>
        </row>
        <row r="824">
          <cell r="D824" t="str">
            <v>Caja octagonal de ½-¾", americana</v>
          </cell>
        </row>
        <row r="825">
          <cell r="D825" t="str">
            <v>Caja p/ Canaleta 2" x 4"</v>
          </cell>
        </row>
        <row r="826">
          <cell r="D826" t="str">
            <v>Caja Plástica 2"x4" de ½", americana</v>
          </cell>
        </row>
        <row r="827">
          <cell r="D827" t="str">
            <v>Calent. de gas 14 litros por minuto, "Splendid"</v>
          </cell>
        </row>
        <row r="828">
          <cell r="D828" t="str">
            <v>Calent. eléct. 20 Gls, importado</v>
          </cell>
        </row>
        <row r="829">
          <cell r="D829" t="str">
            <v>Calent. eléct. Criollo 30 Gls, f. de vidrio</v>
          </cell>
        </row>
        <row r="830">
          <cell r="D830" t="str">
            <v>Calentador de Linea a gas Mod GT-310-P 190,000 BTU</v>
          </cell>
        </row>
        <row r="831">
          <cell r="D831" t="str">
            <v xml:space="preserve">Panel contador ELECTRO con "breakers" de 100 amp. </v>
          </cell>
        </row>
        <row r="832">
          <cell r="D832" t="str">
            <v xml:space="preserve">Panel contador ELECTRO con "breakers" de 60 amp. </v>
          </cell>
        </row>
        <row r="833">
          <cell r="D833" t="str">
            <v xml:space="preserve">Panel De Intercom </v>
          </cell>
        </row>
        <row r="834">
          <cell r="D834" t="str">
            <v xml:space="preserve">Panel distrib. 1 ph, 12 a 24 ctos., 125 amp. </v>
          </cell>
        </row>
        <row r="835">
          <cell r="D835" t="str">
            <v xml:space="preserve">Panel distrib. 1 ph, 2 a 4 ctos., 40 amp. </v>
          </cell>
        </row>
        <row r="836">
          <cell r="D836" t="str">
            <v xml:space="preserve">Panel distrib. 1 ph, 4 a 8 ctos., 125 amp. </v>
          </cell>
        </row>
        <row r="837">
          <cell r="D837" t="str">
            <v xml:space="preserve">Panel distrib. 1 ph, 6 a 12 ctos., 125 amp. </v>
          </cell>
        </row>
        <row r="838">
          <cell r="D838" t="str">
            <v xml:space="preserve">Panel distrib. 1 ph, 8 a 16 ctos., 125 amp. </v>
          </cell>
        </row>
        <row r="839">
          <cell r="D839" t="str">
            <v xml:space="preserve">Registro 10"x10"x4", criollo </v>
          </cell>
        </row>
        <row r="840">
          <cell r="D840" t="str">
            <v xml:space="preserve">Registro 4"x4", ko 1 ¼", usa </v>
          </cell>
        </row>
        <row r="841">
          <cell r="D841" t="str">
            <v xml:space="preserve">Registro 5"x5", ko 1 ¼", usa </v>
          </cell>
        </row>
        <row r="842">
          <cell r="D842" t="str">
            <v xml:space="preserve">Registro 6"x6"x4", criollo </v>
          </cell>
        </row>
        <row r="843">
          <cell r="D843" t="str">
            <v xml:space="preserve">Registro 8"x8"x4", criollo </v>
          </cell>
        </row>
        <row r="844">
          <cell r="D844" t="str">
            <v>Registro eléctrico Hormígon 24' x 24'</v>
          </cell>
        </row>
        <row r="845">
          <cell r="D845" t="str">
            <v xml:space="preserve">Registro Eléctrico Plástico HW de piso 3495 </v>
          </cell>
        </row>
        <row r="846">
          <cell r="D846" t="str">
            <v xml:space="preserve">Registro galvanizado 12"x12"x4", criollo </v>
          </cell>
        </row>
        <row r="847">
          <cell r="D847" t="str">
            <v xml:space="preserve">Registro plexo ele400ce </v>
          </cell>
        </row>
        <row r="848">
          <cell r="D848" t="str">
            <v xml:space="preserve">Roseta "Levitón" 9875, porcelana americana </v>
          </cell>
        </row>
        <row r="849">
          <cell r="D849" t="str">
            <v xml:space="preserve">Salida Telefónica de Intercomm </v>
          </cell>
        </row>
        <row r="850">
          <cell r="D850" t="str">
            <v xml:space="preserve">Sella TAPE Nat. GYP 250' 20/CTN </v>
          </cell>
        </row>
        <row r="851">
          <cell r="D851" t="str">
            <v xml:space="preserve">Set de ServoMotor para Entrada Vehicular </v>
          </cell>
        </row>
        <row r="852">
          <cell r="D852" t="str">
            <v xml:space="preserve">Switch Diario ACEIS 230V </v>
          </cell>
        </row>
        <row r="853">
          <cell r="D853" t="str">
            <v xml:space="preserve">Tapa  2"x4" ciega o para interruptor, PVC. </v>
          </cell>
        </row>
        <row r="854">
          <cell r="D854" t="str">
            <v xml:space="preserve">Tapa  2"x4" ciega o para tomacorriente, PVC. </v>
          </cell>
        </row>
        <row r="855">
          <cell r="D855" t="str">
            <v xml:space="preserve">Tapa  2"x4" para tomacorriente, UPS </v>
          </cell>
        </row>
        <row r="856">
          <cell r="D856" t="str">
            <v xml:space="preserve">Tapa  ciega 2"x4", ko ½", metálica. </v>
          </cell>
        </row>
        <row r="857">
          <cell r="D857" t="str">
            <v xml:space="preserve">Tape de goma 3M Scoth-23 </v>
          </cell>
        </row>
        <row r="858">
          <cell r="D858" t="str">
            <v xml:space="preserve">Tape Europa Negro 25 x 25 </v>
          </cell>
        </row>
        <row r="859">
          <cell r="D859" t="str">
            <v xml:space="preserve">Tape Fibra Vidrio 2 x 300' </v>
          </cell>
        </row>
        <row r="860">
          <cell r="D860" t="str">
            <v xml:space="preserve">Tape plástico 3M Scoth-33 Súper </v>
          </cell>
        </row>
        <row r="861">
          <cell r="D861" t="str">
            <v xml:space="preserve">Tape vinyl "3M", súper 33T </v>
          </cell>
        </row>
        <row r="862">
          <cell r="D862" t="str">
            <v xml:space="preserve">Tarugos plásticos 3/8"x2 ½", mamey </v>
          </cell>
        </row>
        <row r="863">
          <cell r="D863" t="str">
            <v xml:space="preserve">Toma Cable/TV </v>
          </cell>
        </row>
        <row r="864">
          <cell r="D864" t="str">
            <v xml:space="preserve">Toma Data RJ45 </v>
          </cell>
        </row>
        <row r="865">
          <cell r="D865" t="str">
            <v xml:space="preserve">Toma Telefonía RJ232 </v>
          </cell>
        </row>
        <row r="866">
          <cell r="D866" t="str">
            <v xml:space="preserve">Tomacorriente doble, 110 v., 15 A. "Levitón" 5320-ICP </v>
          </cell>
        </row>
        <row r="867">
          <cell r="D867" t="str">
            <v xml:space="preserve">Tomacorriente sencillo, 220 v., 15 A., "Levitón" 5029-I </v>
          </cell>
        </row>
        <row r="868">
          <cell r="D868" t="str">
            <v xml:space="preserve">Transfer de Generador a Línea Comercial </v>
          </cell>
        </row>
        <row r="869">
          <cell r="D869" t="str">
            <v xml:space="preserve">Transformador Intermatic 100W (PX-100) </v>
          </cell>
        </row>
        <row r="870">
          <cell r="D870" t="str">
            <v xml:space="preserve">Transformador Pad Mounted de 50 Kva </v>
          </cell>
        </row>
        <row r="871">
          <cell r="D871" t="str">
            <v xml:space="preserve">Transformador Pad-Mounted de 300 KVA, Voltaje: 7200/12470Y-120/240, 3Ø, Frente muerto, radial </v>
          </cell>
        </row>
        <row r="872">
          <cell r="D872" t="str">
            <v xml:space="preserve">Tubo Fluorescente de 42 w </v>
          </cell>
        </row>
        <row r="873">
          <cell r="D873" t="str">
            <v xml:space="preserve">Tubo IMC de 3''X10' </v>
          </cell>
        </row>
        <row r="874">
          <cell r="D874" t="str">
            <v xml:space="preserve">Varilla de cobre 5/8"x6' </v>
          </cell>
        </row>
        <row r="875">
          <cell r="D875" t="str">
            <v xml:space="preserve">Varilla de puesta a tierra, 5/8" x 6' sin Conector </v>
          </cell>
        </row>
        <row r="876">
          <cell r="D876" t="str">
            <v>Servicios de Alquileres y Especiales</v>
          </cell>
        </row>
        <row r="877">
          <cell r="D877" t="str">
            <v>SandBlasting Superficie Metálicas</v>
          </cell>
        </row>
        <row r="878">
          <cell r="D878" t="str">
            <v>Servicio de Fumigación contra termitas</v>
          </cell>
        </row>
        <row r="879">
          <cell r="D879" t="str">
            <v>Transporte de Estructuas Metálica</v>
          </cell>
        </row>
        <row r="880">
          <cell r="D880" t="str">
            <v>Transporte de Losas Hollow Core</v>
          </cell>
        </row>
        <row r="881">
          <cell r="D881" t="str">
            <v>Alambre thhw #2, Str.</v>
          </cell>
        </row>
        <row r="882">
          <cell r="D882" t="str">
            <v>Alambre thhw #2/0, Str.</v>
          </cell>
        </row>
        <row r="883">
          <cell r="D883" t="str">
            <v>Alambre thhw #3/0, Str.</v>
          </cell>
        </row>
        <row r="884">
          <cell r="D884" t="str">
            <v>Alambre thhw #4, Str.</v>
          </cell>
        </row>
        <row r="885">
          <cell r="D885" t="str">
            <v>Alambre thhw #4/0, Str.</v>
          </cell>
        </row>
        <row r="886">
          <cell r="D886" t="str">
            <v>Alambre thhw #6, Str.</v>
          </cell>
        </row>
        <row r="887">
          <cell r="D887" t="str">
            <v>Alambre thhw #8, Str.</v>
          </cell>
        </row>
        <row r="888">
          <cell r="D888" t="str">
            <v>Alambre thw #1/0, Str.</v>
          </cell>
        </row>
      </sheetData>
      <sheetData sheetId="9" refreshError="1"/>
      <sheetData sheetId="10" refreshError="1"/>
      <sheetData sheetId="11" refreshError="1"/>
      <sheetData sheetId="12">
        <row r="1">
          <cell r="A1" t="str">
            <v>Disciplina</v>
          </cell>
          <cell r="B1" t="str">
            <v>Mano de Obras</v>
          </cell>
          <cell r="C1" t="str">
            <v>Ud</v>
          </cell>
          <cell r="D1" t="str">
            <v>Rendimiento</v>
          </cell>
          <cell r="E1" t="str">
            <v>Maestro de área [MA]</v>
          </cell>
          <cell r="F1" t="str">
            <v>Brigada topográfica (BT)</v>
          </cell>
          <cell r="G1" t="str">
            <v>Ayudante [AY]</v>
          </cell>
          <cell r="H1" t="str">
            <v>Operario primera categoría [OP1]</v>
          </cell>
          <cell r="I1" t="str">
            <v>Operario Segunda categoría [OP2]</v>
          </cell>
          <cell r="J1" t="str">
            <v>Operario tercera categoría - Terminador [OP3]</v>
          </cell>
          <cell r="K1" t="str">
            <v>Técnico calificado [TC]</v>
          </cell>
          <cell r="L1" t="str">
            <v>Técnico no calificado o PEÓN [TNC]</v>
          </cell>
          <cell r="M1" t="str">
            <v>Técnico no calificado o PEÓN [TNC]</v>
          </cell>
          <cell r="N1" t="str">
            <v>Costo Unitario</v>
          </cell>
        </row>
        <row r="2">
          <cell r="B2" t="str">
            <v>OPERADORES</v>
          </cell>
        </row>
        <row r="3">
          <cell r="A3" t="str">
            <v>Técnicos Especiales</v>
          </cell>
          <cell r="B3" t="str">
            <v>M. O.1001-1 [MA] Maestro de área (MA)</v>
          </cell>
          <cell r="C3" t="str">
            <v>Día</v>
          </cell>
          <cell r="D3">
            <v>1</v>
          </cell>
          <cell r="E3">
            <v>1</v>
          </cell>
          <cell r="F3">
            <v>0</v>
          </cell>
          <cell r="G3">
            <v>0</v>
          </cell>
          <cell r="H3">
            <v>0</v>
          </cell>
          <cell r="I3">
            <v>0</v>
          </cell>
          <cell r="J3">
            <v>0</v>
          </cell>
          <cell r="K3">
            <v>0</v>
          </cell>
          <cell r="L3">
            <v>0</v>
          </cell>
          <cell r="M3">
            <v>0</v>
          </cell>
          <cell r="N3">
            <v>1719</v>
          </cell>
        </row>
        <row r="4">
          <cell r="A4" t="str">
            <v>Técnicos Especiales</v>
          </cell>
          <cell r="B4" t="str">
            <v>M. O.1001-2 [BT] Brigada topográfica (BT)</v>
          </cell>
          <cell r="C4" t="str">
            <v>Día</v>
          </cell>
          <cell r="D4">
            <v>1</v>
          </cell>
          <cell r="E4">
            <v>0</v>
          </cell>
          <cell r="F4">
            <v>1</v>
          </cell>
          <cell r="G4">
            <v>0</v>
          </cell>
          <cell r="H4">
            <v>0</v>
          </cell>
          <cell r="I4">
            <v>0</v>
          </cell>
          <cell r="J4">
            <v>0</v>
          </cell>
          <cell r="K4">
            <v>0</v>
          </cell>
          <cell r="L4">
            <v>0</v>
          </cell>
          <cell r="M4">
            <v>0</v>
          </cell>
          <cell r="N4">
            <v>6493.8530769230783</v>
          </cell>
        </row>
        <row r="5">
          <cell r="A5" t="str">
            <v>Técnicos Especiales</v>
          </cell>
          <cell r="B5" t="str">
            <v>M. O.1001-3 [AY] Ayudante (AY)</v>
          </cell>
          <cell r="C5" t="str">
            <v>Día</v>
          </cell>
          <cell r="D5">
            <v>1</v>
          </cell>
          <cell r="E5">
            <v>0</v>
          </cell>
          <cell r="F5">
            <v>0</v>
          </cell>
          <cell r="G5">
            <v>1</v>
          </cell>
          <cell r="H5">
            <v>0</v>
          </cell>
          <cell r="I5">
            <v>0</v>
          </cell>
          <cell r="J5">
            <v>0</v>
          </cell>
          <cell r="K5">
            <v>0</v>
          </cell>
          <cell r="L5">
            <v>0</v>
          </cell>
          <cell r="M5">
            <v>0</v>
          </cell>
          <cell r="N5">
            <v>736.52538461538381</v>
          </cell>
        </row>
        <row r="6">
          <cell r="A6" t="str">
            <v>Técnicos Especiales</v>
          </cell>
          <cell r="B6" t="str">
            <v>M. O.1001-4 [OP1] Operario primera categoría (OP1)</v>
          </cell>
          <cell r="C6" t="str">
            <v>Día</v>
          </cell>
          <cell r="D6">
            <v>1</v>
          </cell>
          <cell r="E6">
            <v>0</v>
          </cell>
          <cell r="F6">
            <v>0</v>
          </cell>
          <cell r="G6">
            <v>0</v>
          </cell>
          <cell r="H6">
            <v>1</v>
          </cell>
          <cell r="I6">
            <v>0</v>
          </cell>
          <cell r="J6">
            <v>0</v>
          </cell>
          <cell r="K6">
            <v>0</v>
          </cell>
          <cell r="L6">
            <v>0</v>
          </cell>
          <cell r="M6">
            <v>0</v>
          </cell>
          <cell r="N6">
            <v>1364.6215384615386</v>
          </cell>
        </row>
        <row r="7">
          <cell r="A7" t="str">
            <v>Técnicos Especiales</v>
          </cell>
          <cell r="B7" t="str">
            <v>M. O.1001-5 [OP2] Operario Segunda categoría (OP2)</v>
          </cell>
          <cell r="C7" t="str">
            <v>Día</v>
          </cell>
          <cell r="D7">
            <v>1</v>
          </cell>
          <cell r="E7">
            <v>0</v>
          </cell>
          <cell r="F7">
            <v>0</v>
          </cell>
          <cell r="G7">
            <v>0</v>
          </cell>
          <cell r="H7">
            <v>0</v>
          </cell>
          <cell r="I7">
            <v>1</v>
          </cell>
          <cell r="J7">
            <v>0</v>
          </cell>
          <cell r="K7">
            <v>0</v>
          </cell>
          <cell r="L7">
            <v>0</v>
          </cell>
          <cell r="M7">
            <v>0</v>
          </cell>
          <cell r="N7">
            <v>1090.9038461538469</v>
          </cell>
        </row>
        <row r="8">
          <cell r="A8" t="str">
            <v>Técnicos Especiales</v>
          </cell>
          <cell r="B8" t="str">
            <v>M. O.1001-6 [OP3] Operario tercera categoría - Terminador (OP3)</v>
          </cell>
          <cell r="C8" t="str">
            <v>Día</v>
          </cell>
          <cell r="D8">
            <v>1</v>
          </cell>
          <cell r="E8">
            <v>0</v>
          </cell>
          <cell r="F8">
            <v>0</v>
          </cell>
          <cell r="G8">
            <v>0</v>
          </cell>
          <cell r="H8">
            <v>0</v>
          </cell>
          <cell r="I8">
            <v>0</v>
          </cell>
          <cell r="J8">
            <v>1</v>
          </cell>
          <cell r="K8">
            <v>0</v>
          </cell>
          <cell r="L8">
            <v>0</v>
          </cell>
          <cell r="M8">
            <v>0</v>
          </cell>
          <cell r="N8">
            <v>956.02846153846122</v>
          </cell>
        </row>
        <row r="9">
          <cell r="A9" t="str">
            <v>Técnicos Especiales</v>
          </cell>
          <cell r="B9" t="str">
            <v>M. O.1001-7 [TC] Técnico calificado (TC)</v>
          </cell>
          <cell r="C9" t="str">
            <v>Día</v>
          </cell>
          <cell r="D9">
            <v>1</v>
          </cell>
          <cell r="E9">
            <v>0</v>
          </cell>
          <cell r="F9">
            <v>0</v>
          </cell>
          <cell r="G9">
            <v>0</v>
          </cell>
          <cell r="H9">
            <v>0</v>
          </cell>
          <cell r="I9">
            <v>0</v>
          </cell>
          <cell r="J9">
            <v>0</v>
          </cell>
          <cell r="K9">
            <v>1</v>
          </cell>
          <cell r="L9">
            <v>0</v>
          </cell>
          <cell r="M9">
            <v>0</v>
          </cell>
          <cell r="N9">
            <v>626.77384615384688</v>
          </cell>
        </row>
        <row r="10">
          <cell r="A10" t="str">
            <v>Técnicos Especiales</v>
          </cell>
          <cell r="B10" t="str">
            <v>M. O.1001-8 [TNC] Técnico no calificado o PEÓN (TNC)</v>
          </cell>
          <cell r="C10" t="str">
            <v>Día</v>
          </cell>
          <cell r="D10">
            <v>1</v>
          </cell>
          <cell r="E10">
            <v>0</v>
          </cell>
          <cell r="F10">
            <v>0</v>
          </cell>
          <cell r="G10">
            <v>0</v>
          </cell>
          <cell r="H10">
            <v>0</v>
          </cell>
          <cell r="I10">
            <v>0</v>
          </cell>
          <cell r="J10">
            <v>0</v>
          </cell>
          <cell r="K10">
            <v>0</v>
          </cell>
          <cell r="L10">
            <v>1</v>
          </cell>
          <cell r="M10">
            <v>0</v>
          </cell>
          <cell r="N10">
            <v>572.55923076923068</v>
          </cell>
        </row>
        <row r="11">
          <cell r="A11" t="str">
            <v>Técnicos Especiales</v>
          </cell>
          <cell r="B11" t="str">
            <v>M. O.1001-P [TPG] Topógrafo (TPG)</v>
          </cell>
          <cell r="C11" t="str">
            <v>Día</v>
          </cell>
          <cell r="D11">
            <v>1</v>
          </cell>
          <cell r="E11">
            <v>0</v>
          </cell>
          <cell r="F11">
            <v>0</v>
          </cell>
          <cell r="G11">
            <v>0</v>
          </cell>
          <cell r="H11">
            <v>0</v>
          </cell>
          <cell r="I11">
            <v>0</v>
          </cell>
          <cell r="J11">
            <v>0</v>
          </cell>
          <cell r="K11">
            <v>0</v>
          </cell>
          <cell r="L11">
            <v>0</v>
          </cell>
          <cell r="M11">
            <v>1</v>
          </cell>
          <cell r="N11">
            <v>2729.2430769230773</v>
          </cell>
        </row>
        <row r="12">
          <cell r="A12" t="str">
            <v>Albañilería</v>
          </cell>
          <cell r="B12" t="str">
            <v xml:space="preserve">COLOCACIÓN DE BLOQUES  </v>
          </cell>
        </row>
        <row r="13">
          <cell r="A13" t="str">
            <v>Albañilería</v>
          </cell>
          <cell r="B13" t="str">
            <v xml:space="preserve">M. O.1002-1 [1] Bloque de 4x8x16 pulgs  </v>
          </cell>
          <cell r="C13" t="str">
            <v>Ud</v>
          </cell>
          <cell r="D13">
            <v>125</v>
          </cell>
          <cell r="E13">
            <v>0</v>
          </cell>
          <cell r="F13">
            <v>0</v>
          </cell>
          <cell r="G13">
            <v>1</v>
          </cell>
          <cell r="H13">
            <v>0</v>
          </cell>
          <cell r="I13">
            <v>1</v>
          </cell>
          <cell r="J13">
            <v>0</v>
          </cell>
          <cell r="K13">
            <v>1</v>
          </cell>
          <cell r="L13">
            <v>0</v>
          </cell>
          <cell r="M13">
            <v>0</v>
          </cell>
          <cell r="N13">
            <v>19.633624615384623</v>
          </cell>
        </row>
        <row r="14">
          <cell r="A14" t="str">
            <v>Albañilería</v>
          </cell>
          <cell r="B14" t="str">
            <v xml:space="preserve">M. O.1002-2 [2] Bloque de 6x8x16 pulgs.  </v>
          </cell>
          <cell r="C14" t="str">
            <v>Ud</v>
          </cell>
          <cell r="D14">
            <v>150</v>
          </cell>
          <cell r="E14">
            <v>0</v>
          </cell>
          <cell r="F14">
            <v>0</v>
          </cell>
          <cell r="G14">
            <v>1</v>
          </cell>
          <cell r="H14">
            <v>0</v>
          </cell>
          <cell r="I14">
            <v>1</v>
          </cell>
          <cell r="J14">
            <v>0</v>
          </cell>
          <cell r="K14">
            <v>1</v>
          </cell>
          <cell r="L14">
            <v>0</v>
          </cell>
          <cell r="M14">
            <v>0</v>
          </cell>
          <cell r="N14">
            <v>16.36135384615385</v>
          </cell>
        </row>
        <row r="15">
          <cell r="A15" t="str">
            <v>Albañilería</v>
          </cell>
          <cell r="B15" t="str">
            <v xml:space="preserve">M. O.1002-3 [3] Bloque de 6x8x18 pulgs.   </v>
          </cell>
          <cell r="C15" t="str">
            <v>Ud</v>
          </cell>
          <cell r="D15">
            <v>135</v>
          </cell>
          <cell r="E15">
            <v>0</v>
          </cell>
          <cell r="F15">
            <v>0</v>
          </cell>
          <cell r="G15">
            <v>1</v>
          </cell>
          <cell r="H15">
            <v>0</v>
          </cell>
          <cell r="I15">
            <v>1</v>
          </cell>
          <cell r="J15">
            <v>0</v>
          </cell>
          <cell r="K15">
            <v>1</v>
          </cell>
          <cell r="L15">
            <v>0</v>
          </cell>
          <cell r="M15">
            <v>0</v>
          </cell>
          <cell r="N15">
            <v>18.179282051282058</v>
          </cell>
        </row>
        <row r="16">
          <cell r="A16" t="str">
            <v>Albañilería</v>
          </cell>
          <cell r="B16" t="str">
            <v xml:space="preserve">M. O.1002-4 [4] Bloque de 8x8x16 pulgs.  </v>
          </cell>
          <cell r="C16" t="str">
            <v>Ud</v>
          </cell>
          <cell r="D16">
            <v>135</v>
          </cell>
          <cell r="E16">
            <v>0</v>
          </cell>
          <cell r="F16">
            <v>0</v>
          </cell>
          <cell r="G16">
            <v>1</v>
          </cell>
          <cell r="H16">
            <v>0</v>
          </cell>
          <cell r="I16">
            <v>1</v>
          </cell>
          <cell r="J16">
            <v>0</v>
          </cell>
          <cell r="K16">
            <v>1</v>
          </cell>
          <cell r="L16">
            <v>0</v>
          </cell>
          <cell r="M16">
            <v>0</v>
          </cell>
          <cell r="N16">
            <v>18.179282051282058</v>
          </cell>
        </row>
        <row r="17">
          <cell r="A17" t="str">
            <v>Albañilería</v>
          </cell>
          <cell r="B17" t="str">
            <v xml:space="preserve">M. O.1002-5 [5] Bloque de 12x8x16 pulgs.  </v>
          </cell>
          <cell r="C17" t="str">
            <v>Ud</v>
          </cell>
          <cell r="D17">
            <v>90</v>
          </cell>
          <cell r="E17">
            <v>0</v>
          </cell>
          <cell r="F17">
            <v>0</v>
          </cell>
          <cell r="G17">
            <v>1</v>
          </cell>
          <cell r="H17">
            <v>0</v>
          </cell>
          <cell r="I17">
            <v>1</v>
          </cell>
          <cell r="J17">
            <v>0</v>
          </cell>
          <cell r="K17">
            <v>1</v>
          </cell>
          <cell r="L17">
            <v>1</v>
          </cell>
          <cell r="M17">
            <v>0</v>
          </cell>
          <cell r="N17">
            <v>33.630692307692314</v>
          </cell>
        </row>
        <row r="18">
          <cell r="A18" t="str">
            <v>Albañilería</v>
          </cell>
          <cell r="B18" t="str">
            <v xml:space="preserve">M. O.1002-6 [6] Bloque ornamental de 5x25x20 pulgs. </v>
          </cell>
          <cell r="C18" t="str">
            <v>Ud</v>
          </cell>
          <cell r="D18">
            <v>75</v>
          </cell>
          <cell r="E18">
            <v>0</v>
          </cell>
          <cell r="F18">
            <v>0</v>
          </cell>
          <cell r="G18">
            <v>1</v>
          </cell>
          <cell r="H18">
            <v>1</v>
          </cell>
          <cell r="I18">
            <v>0</v>
          </cell>
          <cell r="J18">
            <v>0</v>
          </cell>
          <cell r="K18">
            <v>0</v>
          </cell>
          <cell r="L18">
            <v>0</v>
          </cell>
          <cell r="M18">
            <v>0</v>
          </cell>
          <cell r="N18">
            <v>28.015292307692302</v>
          </cell>
        </row>
        <row r="19">
          <cell r="A19" t="str">
            <v>Albañilería</v>
          </cell>
          <cell r="B19" t="str">
            <v xml:space="preserve">M. O.1002-7 [7] Bloque irregular  </v>
          </cell>
          <cell r="C19" t="str">
            <v>Ud</v>
          </cell>
          <cell r="D19">
            <v>57</v>
          </cell>
          <cell r="E19">
            <v>0</v>
          </cell>
          <cell r="F19">
            <v>0</v>
          </cell>
          <cell r="G19">
            <v>1</v>
          </cell>
          <cell r="H19">
            <v>1</v>
          </cell>
          <cell r="I19">
            <v>0</v>
          </cell>
          <cell r="J19">
            <v>0</v>
          </cell>
          <cell r="K19">
            <v>0</v>
          </cell>
          <cell r="L19">
            <v>0</v>
          </cell>
          <cell r="M19">
            <v>0</v>
          </cell>
          <cell r="N19">
            <v>36.862226720647762</v>
          </cell>
        </row>
        <row r="20">
          <cell r="A20" t="str">
            <v>Albañilería</v>
          </cell>
          <cell r="B20" t="str">
            <v>M. O.1002-8 [8] Bloque calado</v>
          </cell>
          <cell r="C20" t="str">
            <v>Ud</v>
          </cell>
          <cell r="D20">
            <v>55</v>
          </cell>
          <cell r="E20">
            <v>0</v>
          </cell>
          <cell r="F20">
            <v>0</v>
          </cell>
          <cell r="G20">
            <v>0</v>
          </cell>
          <cell r="H20">
            <v>1</v>
          </cell>
          <cell r="I20">
            <v>0</v>
          </cell>
          <cell r="J20">
            <v>0</v>
          </cell>
          <cell r="K20">
            <v>1</v>
          </cell>
          <cell r="L20">
            <v>0</v>
          </cell>
          <cell r="M20">
            <v>0</v>
          </cell>
          <cell r="N20">
            <v>36.207188811188828</v>
          </cell>
        </row>
        <row r="21">
          <cell r="A21" t="str">
            <v>Albañilería</v>
          </cell>
          <cell r="B21" t="str">
            <v>M. O.1002-9 [9] Block ornamental de barro o cemento.</v>
          </cell>
          <cell r="C21" t="str">
            <v>Ud</v>
          </cell>
          <cell r="D21">
            <v>55</v>
          </cell>
          <cell r="E21">
            <v>0</v>
          </cell>
          <cell r="F21">
            <v>0</v>
          </cell>
          <cell r="G21">
            <v>0</v>
          </cell>
          <cell r="H21">
            <v>1</v>
          </cell>
          <cell r="I21">
            <v>0</v>
          </cell>
          <cell r="J21">
            <v>0</v>
          </cell>
          <cell r="K21">
            <v>1</v>
          </cell>
          <cell r="L21">
            <v>0</v>
          </cell>
          <cell r="M21">
            <v>0</v>
          </cell>
          <cell r="N21">
            <v>36.207188811188828</v>
          </cell>
        </row>
        <row r="22">
          <cell r="A22" t="str">
            <v>Albañilería</v>
          </cell>
          <cell r="B22" t="str">
            <v>M. O.1002-10 [10] Por violinar juntas de blocks horizontales y verticales una cara, con una regla adicional c/u.</v>
          </cell>
          <cell r="C22" t="str">
            <v>Ud</v>
          </cell>
          <cell r="D22">
            <v>785</v>
          </cell>
          <cell r="E22">
            <v>0</v>
          </cell>
          <cell r="F22">
            <v>0</v>
          </cell>
          <cell r="G22">
            <v>0</v>
          </cell>
          <cell r="H22">
            <v>0</v>
          </cell>
          <cell r="I22">
            <v>1</v>
          </cell>
          <cell r="J22">
            <v>0</v>
          </cell>
          <cell r="K22">
            <v>1</v>
          </cell>
          <cell r="L22">
            <v>0</v>
          </cell>
          <cell r="M22">
            <v>0</v>
          </cell>
          <cell r="N22">
            <v>2.1881244487996097</v>
          </cell>
        </row>
        <row r="23">
          <cell r="A23" t="str">
            <v>Albañilería</v>
          </cell>
          <cell r="B23" t="str">
            <v>M. O.1002-11 [11] Llenado de huecos de bloques, bastones a 0.80 M</v>
          </cell>
          <cell r="C23" t="str">
            <v>Ud</v>
          </cell>
          <cell r="D23">
            <v>1175</v>
          </cell>
          <cell r="E23">
            <v>0</v>
          </cell>
          <cell r="F23">
            <v>0</v>
          </cell>
          <cell r="G23">
            <v>0</v>
          </cell>
          <cell r="H23">
            <v>0</v>
          </cell>
          <cell r="I23">
            <v>1</v>
          </cell>
          <cell r="J23">
            <v>0</v>
          </cell>
          <cell r="K23">
            <v>1</v>
          </cell>
          <cell r="L23">
            <v>0</v>
          </cell>
          <cell r="M23">
            <v>0</v>
          </cell>
          <cell r="N23">
            <v>1.461853355155484</v>
          </cell>
        </row>
        <row r="24">
          <cell r="A24" t="str">
            <v>Albañilería</v>
          </cell>
          <cell r="B24" t="str">
            <v>M. O.1002-12 [12] Llenado de huecos de bloques, bastones a 0.60 M</v>
          </cell>
          <cell r="C24" t="str">
            <v>Ud</v>
          </cell>
          <cell r="D24">
            <v>785</v>
          </cell>
          <cell r="E24">
            <v>0</v>
          </cell>
          <cell r="F24">
            <v>0</v>
          </cell>
          <cell r="G24">
            <v>0</v>
          </cell>
          <cell r="H24">
            <v>0</v>
          </cell>
          <cell r="I24">
            <v>1</v>
          </cell>
          <cell r="J24">
            <v>0</v>
          </cell>
          <cell r="K24">
            <v>1</v>
          </cell>
          <cell r="L24">
            <v>0</v>
          </cell>
          <cell r="M24">
            <v>0</v>
          </cell>
          <cell r="N24">
            <v>2.1881244487996097</v>
          </cell>
        </row>
        <row r="25">
          <cell r="A25" t="str">
            <v>Albañilería</v>
          </cell>
          <cell r="B25" t="str">
            <v>M. O.1002-13 [13] Llenado de huecos de bloques, bastones a 0.40 M.</v>
          </cell>
          <cell r="C25" t="str">
            <v>Ud</v>
          </cell>
          <cell r="D25">
            <v>585</v>
          </cell>
          <cell r="E25">
            <v>0</v>
          </cell>
          <cell r="F25">
            <v>0</v>
          </cell>
          <cell r="G25">
            <v>0</v>
          </cell>
          <cell r="H25">
            <v>0</v>
          </cell>
          <cell r="I25">
            <v>1</v>
          </cell>
          <cell r="J25">
            <v>0</v>
          </cell>
          <cell r="K25">
            <v>1</v>
          </cell>
          <cell r="L25">
            <v>0</v>
          </cell>
          <cell r="M25">
            <v>0</v>
          </cell>
          <cell r="N25">
            <v>2.936201183431955</v>
          </cell>
        </row>
        <row r="26">
          <cell r="A26" t="str">
            <v>Albañilería</v>
          </cell>
          <cell r="B26" t="str">
            <v>M. O.1002-14 [14] Llenado de huecos de bloques, Bastones a 0.20 M</v>
          </cell>
          <cell r="C26" t="str">
            <v>Ud</v>
          </cell>
          <cell r="D26">
            <v>315</v>
          </cell>
          <cell r="E26">
            <v>0</v>
          </cell>
          <cell r="F26">
            <v>0</v>
          </cell>
          <cell r="G26">
            <v>0</v>
          </cell>
          <cell r="H26">
            <v>0</v>
          </cell>
          <cell r="I26">
            <v>1</v>
          </cell>
          <cell r="J26">
            <v>0</v>
          </cell>
          <cell r="K26">
            <v>1</v>
          </cell>
          <cell r="L26">
            <v>0</v>
          </cell>
          <cell r="M26">
            <v>0</v>
          </cell>
          <cell r="N26">
            <v>5.4529450549450589</v>
          </cell>
        </row>
        <row r="27">
          <cell r="A27" t="str">
            <v>Albañilería</v>
          </cell>
          <cell r="B27" t="str">
            <v>M. O.1002-15 [15] Corte y amarre de varillas en bloques, Bastones a 0.80 M.</v>
          </cell>
          <cell r="C27" t="str">
            <v>Ud</v>
          </cell>
          <cell r="D27">
            <v>2350</v>
          </cell>
          <cell r="E27">
            <v>0</v>
          </cell>
          <cell r="F27">
            <v>0</v>
          </cell>
          <cell r="G27">
            <v>0</v>
          </cell>
          <cell r="H27">
            <v>0</v>
          </cell>
          <cell r="I27">
            <v>1</v>
          </cell>
          <cell r="J27">
            <v>0</v>
          </cell>
          <cell r="K27">
            <v>1</v>
          </cell>
          <cell r="L27">
            <v>0</v>
          </cell>
          <cell r="M27">
            <v>0</v>
          </cell>
          <cell r="N27">
            <v>0.73092667757774199</v>
          </cell>
        </row>
        <row r="28">
          <cell r="A28" t="str">
            <v>Albañilería</v>
          </cell>
          <cell r="B28" t="str">
            <v>M. O.1002-16 [16] Corte y amarre de varillas en bloques, bastones a 0.60 M.</v>
          </cell>
          <cell r="C28" t="str">
            <v>Ud</v>
          </cell>
          <cell r="D28">
            <v>1565</v>
          </cell>
          <cell r="E28">
            <v>0</v>
          </cell>
          <cell r="F28">
            <v>0</v>
          </cell>
          <cell r="G28">
            <v>0</v>
          </cell>
          <cell r="H28">
            <v>0</v>
          </cell>
          <cell r="I28">
            <v>1</v>
          </cell>
          <cell r="J28">
            <v>0</v>
          </cell>
          <cell r="K28">
            <v>1</v>
          </cell>
          <cell r="L28">
            <v>0</v>
          </cell>
          <cell r="M28">
            <v>0</v>
          </cell>
          <cell r="N28">
            <v>1.0975576308675359</v>
          </cell>
        </row>
        <row r="29">
          <cell r="A29" t="str">
            <v>Albañilería</v>
          </cell>
          <cell r="B29" t="str">
            <v>M. O.1002-17 [17] Corte y amarre de varillas en bloques, bastones a 0.40 M.</v>
          </cell>
          <cell r="C29" t="str">
            <v>Ud</v>
          </cell>
          <cell r="D29">
            <v>1175</v>
          </cell>
          <cell r="E29">
            <v>0</v>
          </cell>
          <cell r="F29">
            <v>0</v>
          </cell>
          <cell r="G29">
            <v>0</v>
          </cell>
          <cell r="H29">
            <v>0</v>
          </cell>
          <cell r="I29">
            <v>1</v>
          </cell>
          <cell r="J29">
            <v>0</v>
          </cell>
          <cell r="K29">
            <v>1</v>
          </cell>
          <cell r="L29">
            <v>0</v>
          </cell>
          <cell r="M29">
            <v>0</v>
          </cell>
          <cell r="N29">
            <v>1.461853355155484</v>
          </cell>
        </row>
        <row r="30">
          <cell r="A30" t="str">
            <v>Albañilería</v>
          </cell>
          <cell r="B30" t="str">
            <v>M. O.1002-18 [18] Corte y amarre de varillas en bloques, Bastones a 0.20 M.</v>
          </cell>
          <cell r="C30" t="str">
            <v>Ud</v>
          </cell>
          <cell r="D30">
            <v>785</v>
          </cell>
          <cell r="E30">
            <v>0</v>
          </cell>
          <cell r="F30">
            <v>0</v>
          </cell>
          <cell r="G30">
            <v>0</v>
          </cell>
          <cell r="H30">
            <v>0</v>
          </cell>
          <cell r="I30">
            <v>1</v>
          </cell>
          <cell r="J30">
            <v>0</v>
          </cell>
          <cell r="K30">
            <v>1</v>
          </cell>
          <cell r="L30">
            <v>0</v>
          </cell>
          <cell r="M30">
            <v>0</v>
          </cell>
          <cell r="N30">
            <v>2.1881244487996097</v>
          </cell>
        </row>
        <row r="31">
          <cell r="A31" t="str">
            <v>Albañilería</v>
          </cell>
          <cell r="B31" t="str">
            <v xml:space="preserve">PAÑETE Y TERMINACIÓN DE PAREDES Y PLAFONES  </v>
          </cell>
          <cell r="N31" t="str">
            <v>P. A.</v>
          </cell>
        </row>
        <row r="32">
          <cell r="A32" t="str">
            <v>Albañilería</v>
          </cell>
          <cell r="B32" t="str">
            <v>M. O.1003-1 [11] Fraguache con escoba .</v>
          </cell>
          <cell r="C32" t="str">
            <v>m²</v>
          </cell>
          <cell r="D32">
            <v>69</v>
          </cell>
          <cell r="E32">
            <v>0</v>
          </cell>
          <cell r="F32">
            <v>0</v>
          </cell>
          <cell r="G32">
            <v>1</v>
          </cell>
          <cell r="H32">
            <v>0</v>
          </cell>
          <cell r="I32">
            <v>0</v>
          </cell>
          <cell r="J32">
            <v>0</v>
          </cell>
          <cell r="K32">
            <v>1</v>
          </cell>
          <cell r="L32">
            <v>0</v>
          </cell>
          <cell r="M32">
            <v>0</v>
          </cell>
          <cell r="N32">
            <v>19.757959866220734</v>
          </cell>
        </row>
        <row r="33">
          <cell r="A33" t="str">
            <v>Albañilería</v>
          </cell>
          <cell r="B33" t="str">
            <v>M. O.1003-2 [12] Careteo con llana.</v>
          </cell>
          <cell r="C33" t="str">
            <v>m²</v>
          </cell>
          <cell r="D33">
            <v>55</v>
          </cell>
          <cell r="E33">
            <v>0</v>
          </cell>
          <cell r="F33">
            <v>0</v>
          </cell>
          <cell r="G33">
            <v>0</v>
          </cell>
          <cell r="H33">
            <v>0</v>
          </cell>
          <cell r="I33">
            <v>1</v>
          </cell>
          <cell r="J33">
            <v>0</v>
          </cell>
          <cell r="K33">
            <v>1</v>
          </cell>
          <cell r="L33">
            <v>0</v>
          </cell>
          <cell r="M33">
            <v>0</v>
          </cell>
          <cell r="N33">
            <v>31.23050349650352</v>
          </cell>
        </row>
        <row r="34">
          <cell r="A34" t="str">
            <v>Albañilería</v>
          </cell>
          <cell r="B34" t="str">
            <v>M. O.1003-3 [13] Resane con goma</v>
          </cell>
          <cell r="C34" t="str">
            <v>m²</v>
          </cell>
          <cell r="D34">
            <v>52</v>
          </cell>
          <cell r="E34">
            <v>0</v>
          </cell>
          <cell r="F34">
            <v>0</v>
          </cell>
          <cell r="G34">
            <v>1</v>
          </cell>
          <cell r="H34">
            <v>0</v>
          </cell>
          <cell r="I34">
            <v>1</v>
          </cell>
          <cell r="J34">
            <v>0</v>
          </cell>
          <cell r="K34">
            <v>1</v>
          </cell>
          <cell r="L34">
            <v>0</v>
          </cell>
          <cell r="M34">
            <v>0</v>
          </cell>
          <cell r="N34">
            <v>47.196213017751496</v>
          </cell>
        </row>
        <row r="35">
          <cell r="A35" t="str">
            <v>Albañilería</v>
          </cell>
          <cell r="B35" t="str">
            <v xml:space="preserve">M. O.1003-4 [14] Resane frotado. </v>
          </cell>
          <cell r="C35" t="str">
            <v>m²</v>
          </cell>
          <cell r="D35">
            <v>58</v>
          </cell>
          <cell r="E35">
            <v>0</v>
          </cell>
          <cell r="F35">
            <v>0</v>
          </cell>
          <cell r="G35">
            <v>0</v>
          </cell>
          <cell r="H35">
            <v>0</v>
          </cell>
          <cell r="I35">
            <v>1</v>
          </cell>
          <cell r="J35">
            <v>0</v>
          </cell>
          <cell r="K35">
            <v>1</v>
          </cell>
          <cell r="L35">
            <v>0</v>
          </cell>
          <cell r="M35">
            <v>0</v>
          </cell>
          <cell r="N35">
            <v>29.615132625994718</v>
          </cell>
        </row>
        <row r="36">
          <cell r="A36" t="str">
            <v>Albañilería</v>
          </cell>
          <cell r="B36" t="str">
            <v>M. O.1003-5 [15] Repello maestreado en paredes.</v>
          </cell>
          <cell r="C36" t="str">
            <v>m²</v>
          </cell>
          <cell r="D36">
            <v>22</v>
          </cell>
          <cell r="E36">
            <v>0</v>
          </cell>
          <cell r="F36">
            <v>0</v>
          </cell>
          <cell r="G36">
            <v>0</v>
          </cell>
          <cell r="H36">
            <v>0</v>
          </cell>
          <cell r="I36">
            <v>1</v>
          </cell>
          <cell r="J36">
            <v>0</v>
          </cell>
          <cell r="K36">
            <v>1</v>
          </cell>
          <cell r="L36">
            <v>0</v>
          </cell>
          <cell r="M36">
            <v>0</v>
          </cell>
          <cell r="N36">
            <v>78.076258741258798</v>
          </cell>
        </row>
        <row r="37">
          <cell r="A37" t="str">
            <v>Albañilería</v>
          </cell>
          <cell r="B37" t="str">
            <v xml:space="preserve">M. O.1003-6 [16] Repello maestreado en techo de 2cms., mínimo espesor. </v>
          </cell>
          <cell r="C37" t="str">
            <v>m²</v>
          </cell>
          <cell r="D37">
            <v>16</v>
          </cell>
          <cell r="E37">
            <v>0</v>
          </cell>
          <cell r="F37">
            <v>0</v>
          </cell>
          <cell r="G37">
            <v>1</v>
          </cell>
          <cell r="H37">
            <v>1</v>
          </cell>
          <cell r="I37">
            <v>0</v>
          </cell>
          <cell r="J37">
            <v>0</v>
          </cell>
          <cell r="K37">
            <v>0</v>
          </cell>
          <cell r="L37">
            <v>0</v>
          </cell>
          <cell r="M37">
            <v>0</v>
          </cell>
          <cell r="N37">
            <v>131.32168269230766</v>
          </cell>
        </row>
        <row r="38">
          <cell r="A38" t="str">
            <v>Albañilería</v>
          </cell>
          <cell r="B38" t="str">
            <v xml:space="preserve">M. O.1003-7 [17] Repello sin maestrear. </v>
          </cell>
          <cell r="C38" t="str">
            <v>m²</v>
          </cell>
          <cell r="D38">
            <v>46</v>
          </cell>
          <cell r="E38">
            <v>0</v>
          </cell>
          <cell r="F38">
            <v>0</v>
          </cell>
          <cell r="G38">
            <v>0</v>
          </cell>
          <cell r="H38">
            <v>0</v>
          </cell>
          <cell r="I38">
            <v>1</v>
          </cell>
          <cell r="J38">
            <v>0</v>
          </cell>
          <cell r="K38">
            <v>1</v>
          </cell>
          <cell r="L38">
            <v>0</v>
          </cell>
          <cell r="M38">
            <v>0</v>
          </cell>
          <cell r="N38">
            <v>37.340819397993343</v>
          </cell>
        </row>
        <row r="39">
          <cell r="A39" t="str">
            <v>Albañilería</v>
          </cell>
          <cell r="B39" t="str">
            <v>M. O.1003-8 [18] Pañete rateado horizontal y vertical punta llana.</v>
          </cell>
          <cell r="C39" t="str">
            <v>m²</v>
          </cell>
          <cell r="D39">
            <v>42</v>
          </cell>
          <cell r="E39">
            <v>0</v>
          </cell>
          <cell r="F39">
            <v>0</v>
          </cell>
          <cell r="G39">
            <v>1</v>
          </cell>
          <cell r="H39">
            <v>0</v>
          </cell>
          <cell r="I39">
            <v>1</v>
          </cell>
          <cell r="J39">
            <v>0</v>
          </cell>
          <cell r="K39">
            <v>1</v>
          </cell>
          <cell r="L39">
            <v>0</v>
          </cell>
          <cell r="M39">
            <v>0</v>
          </cell>
          <cell r="N39">
            <v>58.433406593406616</v>
          </cell>
        </row>
        <row r="40">
          <cell r="A40" t="str">
            <v>Albañilería</v>
          </cell>
          <cell r="B40" t="str">
            <v xml:space="preserve">M. O.1003-9 [19] Pañete en ladrillos. </v>
          </cell>
          <cell r="C40" t="str">
            <v>m²</v>
          </cell>
          <cell r="N40" t="str">
            <v>P. A.</v>
          </cell>
        </row>
        <row r="41">
          <cell r="A41" t="str">
            <v>Albañilería</v>
          </cell>
          <cell r="B41" t="str">
            <v xml:space="preserve">M. O.1003-10 [20] Pañete en interior, en paredes maestreado y a plomo. </v>
          </cell>
          <cell r="C41" t="str">
            <v>m²</v>
          </cell>
          <cell r="D41">
            <v>28</v>
          </cell>
          <cell r="E41">
            <v>0</v>
          </cell>
          <cell r="F41">
            <v>0</v>
          </cell>
          <cell r="G41">
            <v>1</v>
          </cell>
          <cell r="H41">
            <v>1</v>
          </cell>
          <cell r="I41">
            <v>0</v>
          </cell>
          <cell r="J41">
            <v>1</v>
          </cell>
          <cell r="K41">
            <v>1</v>
          </cell>
          <cell r="L41">
            <v>0</v>
          </cell>
          <cell r="M41">
            <v>0</v>
          </cell>
          <cell r="N41">
            <v>131.56961538461539</v>
          </cell>
        </row>
        <row r="42">
          <cell r="A42" t="str">
            <v>Albañilería</v>
          </cell>
          <cell r="B42" t="str">
            <v>M. O.1003-11 [21] Pañete en exterior, maestreado y a plomo.</v>
          </cell>
          <cell r="C42" t="str">
            <v>m²</v>
          </cell>
          <cell r="D42">
            <v>22</v>
          </cell>
          <cell r="E42">
            <v>0</v>
          </cell>
          <cell r="F42">
            <v>0</v>
          </cell>
          <cell r="G42">
            <v>1</v>
          </cell>
          <cell r="H42">
            <v>1</v>
          </cell>
          <cell r="I42">
            <v>0</v>
          </cell>
          <cell r="J42">
            <v>1</v>
          </cell>
          <cell r="K42">
            <v>1</v>
          </cell>
          <cell r="L42">
            <v>0</v>
          </cell>
          <cell r="M42">
            <v>0</v>
          </cell>
          <cell r="N42">
            <v>167.45223776223776</v>
          </cell>
        </row>
        <row r="43">
          <cell r="A43" t="str">
            <v>Albañilería</v>
          </cell>
          <cell r="B43" t="str">
            <v>M. O.1003-12 [22] Pañete en techo y vigas.</v>
          </cell>
          <cell r="C43" t="str">
            <v>m²</v>
          </cell>
          <cell r="D43">
            <v>20</v>
          </cell>
          <cell r="E43">
            <v>0</v>
          </cell>
          <cell r="F43">
            <v>0</v>
          </cell>
          <cell r="G43">
            <v>1</v>
          </cell>
          <cell r="H43">
            <v>1</v>
          </cell>
          <cell r="I43">
            <v>0</v>
          </cell>
          <cell r="J43">
            <v>1</v>
          </cell>
          <cell r="K43">
            <v>1</v>
          </cell>
          <cell r="L43">
            <v>0</v>
          </cell>
          <cell r="M43">
            <v>0</v>
          </cell>
          <cell r="N43">
            <v>184.19746153846154</v>
          </cell>
        </row>
        <row r="44">
          <cell r="A44" t="str">
            <v>Albañilería</v>
          </cell>
          <cell r="B44" t="str">
            <v>M. O.1003-13 [23] Pañete en columna aisladas desde 0.20 en adelante.</v>
          </cell>
          <cell r="C44" t="str">
            <v>m²</v>
          </cell>
          <cell r="D44">
            <v>15</v>
          </cell>
          <cell r="E44">
            <v>0</v>
          </cell>
          <cell r="F44">
            <v>0</v>
          </cell>
          <cell r="G44">
            <v>1</v>
          </cell>
          <cell r="H44">
            <v>1</v>
          </cell>
          <cell r="I44">
            <v>0</v>
          </cell>
          <cell r="J44">
            <v>1</v>
          </cell>
          <cell r="K44">
            <v>1</v>
          </cell>
          <cell r="L44">
            <v>0</v>
          </cell>
          <cell r="M44">
            <v>0</v>
          </cell>
          <cell r="N44">
            <v>245.59661538461538</v>
          </cell>
        </row>
        <row r="45">
          <cell r="A45" t="str">
            <v>Albañilería</v>
          </cell>
          <cell r="B45" t="str">
            <v xml:space="preserve">M. O.1003-14 [24] Pañete en techo, maestreado a nivel 2cms mínimo . </v>
          </cell>
          <cell r="C45" t="str">
            <v>m²</v>
          </cell>
          <cell r="D45">
            <v>14.5</v>
          </cell>
          <cell r="E45">
            <v>0</v>
          </cell>
          <cell r="F45">
            <v>0</v>
          </cell>
          <cell r="G45">
            <v>1</v>
          </cell>
          <cell r="H45">
            <v>1</v>
          </cell>
          <cell r="I45">
            <v>0</v>
          </cell>
          <cell r="J45">
            <v>0</v>
          </cell>
          <cell r="K45">
            <v>1</v>
          </cell>
          <cell r="L45">
            <v>0</v>
          </cell>
          <cell r="M45">
            <v>0</v>
          </cell>
          <cell r="N45">
            <v>188.13246684350136</v>
          </cell>
        </row>
        <row r="46">
          <cell r="A46" t="str">
            <v>Albañilería</v>
          </cell>
          <cell r="B46" t="str">
            <v xml:space="preserve">M. O.1003-15 [25] Pañete pulido a color. </v>
          </cell>
          <cell r="C46" t="str">
            <v>m²</v>
          </cell>
          <cell r="D46">
            <v>17</v>
          </cell>
          <cell r="E46">
            <v>0</v>
          </cell>
          <cell r="F46">
            <v>0</v>
          </cell>
          <cell r="G46">
            <v>1</v>
          </cell>
          <cell r="H46">
            <v>1</v>
          </cell>
          <cell r="I46">
            <v>0</v>
          </cell>
          <cell r="J46">
            <v>0</v>
          </cell>
          <cell r="K46">
            <v>1</v>
          </cell>
          <cell r="L46">
            <v>0</v>
          </cell>
          <cell r="M46">
            <v>0</v>
          </cell>
          <cell r="N46">
            <v>160.46592760180997</v>
          </cell>
        </row>
        <row r="47">
          <cell r="A47" t="str">
            <v>Albañilería</v>
          </cell>
          <cell r="B47" t="str">
            <v>M. O.1003-16 [26] Pañete pulido sin color.</v>
          </cell>
          <cell r="C47" t="str">
            <v>m²</v>
          </cell>
          <cell r="D47">
            <v>19</v>
          </cell>
          <cell r="E47">
            <v>0</v>
          </cell>
          <cell r="F47">
            <v>0</v>
          </cell>
          <cell r="G47">
            <v>1</v>
          </cell>
          <cell r="H47">
            <v>1</v>
          </cell>
          <cell r="I47">
            <v>0</v>
          </cell>
          <cell r="J47">
            <v>0</v>
          </cell>
          <cell r="K47">
            <v>1</v>
          </cell>
          <cell r="L47">
            <v>0</v>
          </cell>
          <cell r="M47">
            <v>0</v>
          </cell>
          <cell r="N47">
            <v>143.57477732793524</v>
          </cell>
        </row>
        <row r="48">
          <cell r="A48" t="str">
            <v>Albañilería</v>
          </cell>
          <cell r="B48" t="str">
            <v xml:space="preserve">M. O.1003-17 [27] Pañete rasgado. </v>
          </cell>
          <cell r="C48" t="str">
            <v>m²</v>
          </cell>
          <cell r="D48">
            <v>12</v>
          </cell>
          <cell r="E48">
            <v>0</v>
          </cell>
          <cell r="F48">
            <v>0</v>
          </cell>
          <cell r="G48">
            <v>1</v>
          </cell>
          <cell r="H48">
            <v>1</v>
          </cell>
          <cell r="I48">
            <v>0</v>
          </cell>
          <cell r="J48">
            <v>0</v>
          </cell>
          <cell r="K48">
            <v>1</v>
          </cell>
          <cell r="L48">
            <v>0</v>
          </cell>
          <cell r="M48">
            <v>0</v>
          </cell>
          <cell r="N48">
            <v>227.32673076923081</v>
          </cell>
        </row>
        <row r="49">
          <cell r="A49" t="str">
            <v>Albañilería</v>
          </cell>
          <cell r="B49" t="str">
            <v xml:space="preserve">M. O.1003-18 [28] Pañete en HI – Rib. 3 capas. </v>
          </cell>
          <cell r="C49" t="str">
            <v>m²</v>
          </cell>
          <cell r="D49">
            <v>10</v>
          </cell>
          <cell r="E49">
            <v>0</v>
          </cell>
          <cell r="F49">
            <v>0</v>
          </cell>
          <cell r="G49">
            <v>1</v>
          </cell>
          <cell r="H49">
            <v>1</v>
          </cell>
          <cell r="I49">
            <v>0</v>
          </cell>
          <cell r="J49">
            <v>0</v>
          </cell>
          <cell r="K49">
            <v>1</v>
          </cell>
          <cell r="L49">
            <v>0</v>
          </cell>
          <cell r="M49">
            <v>0</v>
          </cell>
          <cell r="N49">
            <v>272.79207692307693</v>
          </cell>
        </row>
        <row r="50">
          <cell r="A50" t="str">
            <v>Albañilería</v>
          </cell>
          <cell r="B50" t="str">
            <v xml:space="preserve">M. O.1003-19 [29] Natilla. </v>
          </cell>
          <cell r="C50" t="str">
            <v>m²</v>
          </cell>
          <cell r="D50">
            <v>26</v>
          </cell>
          <cell r="E50">
            <v>0</v>
          </cell>
          <cell r="F50">
            <v>0</v>
          </cell>
          <cell r="G50">
            <v>0</v>
          </cell>
          <cell r="H50">
            <v>1</v>
          </cell>
          <cell r="I50">
            <v>0</v>
          </cell>
          <cell r="J50">
            <v>0</v>
          </cell>
          <cell r="K50">
            <v>1</v>
          </cell>
          <cell r="L50">
            <v>0</v>
          </cell>
          <cell r="M50">
            <v>0</v>
          </cell>
          <cell r="N50">
            <v>76.592130177514818</v>
          </cell>
        </row>
        <row r="51">
          <cell r="A51" t="str">
            <v>Albañilería</v>
          </cell>
          <cell r="B51" t="str">
            <v xml:space="preserve">M. O.1003-20 [30] Marmolina con piedras. </v>
          </cell>
          <cell r="C51" t="str">
            <v>m²</v>
          </cell>
          <cell r="D51">
            <v>8</v>
          </cell>
          <cell r="E51">
            <v>0</v>
          </cell>
          <cell r="F51">
            <v>0</v>
          </cell>
          <cell r="G51">
            <v>1</v>
          </cell>
          <cell r="H51">
            <v>1</v>
          </cell>
          <cell r="I51">
            <v>0</v>
          </cell>
          <cell r="J51">
            <v>0</v>
          </cell>
          <cell r="K51">
            <v>1</v>
          </cell>
          <cell r="L51">
            <v>0</v>
          </cell>
          <cell r="M51">
            <v>0</v>
          </cell>
          <cell r="N51">
            <v>340.9900961538462</v>
          </cell>
        </row>
        <row r="52">
          <cell r="A52" t="str">
            <v>Albañilería</v>
          </cell>
          <cell r="B52" t="str">
            <v>M. O.1003-21 [31] Marmolina frotada.</v>
          </cell>
          <cell r="C52" t="str">
            <v>m²</v>
          </cell>
          <cell r="D52">
            <v>10</v>
          </cell>
          <cell r="E52">
            <v>0</v>
          </cell>
          <cell r="F52">
            <v>0</v>
          </cell>
          <cell r="G52">
            <v>1</v>
          </cell>
          <cell r="H52">
            <v>1</v>
          </cell>
          <cell r="I52">
            <v>0</v>
          </cell>
          <cell r="J52">
            <v>0</v>
          </cell>
          <cell r="K52">
            <v>1</v>
          </cell>
          <cell r="L52">
            <v>0</v>
          </cell>
          <cell r="M52">
            <v>0</v>
          </cell>
          <cell r="N52">
            <v>272.79207692307693</v>
          </cell>
        </row>
        <row r="53">
          <cell r="A53" t="str">
            <v>Albañilería</v>
          </cell>
          <cell r="B53" t="str">
            <v>M. O.1003-22 [32] Perrilla .</v>
          </cell>
          <cell r="C53" t="str">
            <v>m²</v>
          </cell>
          <cell r="D53">
            <v>10</v>
          </cell>
          <cell r="E53">
            <v>0</v>
          </cell>
          <cell r="F53">
            <v>0</v>
          </cell>
          <cell r="G53">
            <v>1</v>
          </cell>
          <cell r="H53">
            <v>1</v>
          </cell>
          <cell r="I53">
            <v>0</v>
          </cell>
          <cell r="J53">
            <v>0</v>
          </cell>
          <cell r="K53">
            <v>1</v>
          </cell>
          <cell r="L53">
            <v>0</v>
          </cell>
          <cell r="M53">
            <v>0</v>
          </cell>
          <cell r="N53">
            <v>272.79207692307693</v>
          </cell>
        </row>
        <row r="54">
          <cell r="A54" t="str">
            <v>Albañilería</v>
          </cell>
          <cell r="B54" t="str">
            <v>M. O.1003-23 [33] Terminación de ½ pto. Arcos hasta 40cms. De ancho incluyendo 2 caras, fondo y cantos</v>
          </cell>
          <cell r="C54" t="str">
            <v>ml</v>
          </cell>
          <cell r="D54">
            <v>3</v>
          </cell>
          <cell r="E54">
            <v>0</v>
          </cell>
          <cell r="F54">
            <v>0</v>
          </cell>
          <cell r="G54">
            <v>1</v>
          </cell>
          <cell r="H54">
            <v>1</v>
          </cell>
          <cell r="I54">
            <v>0</v>
          </cell>
          <cell r="J54">
            <v>0</v>
          </cell>
          <cell r="K54">
            <v>1</v>
          </cell>
          <cell r="L54">
            <v>0</v>
          </cell>
          <cell r="M54">
            <v>0</v>
          </cell>
          <cell r="N54">
            <v>909.30692307692323</v>
          </cell>
        </row>
        <row r="55">
          <cell r="A55" t="str">
            <v>Albañilería</v>
          </cell>
          <cell r="B55" t="str">
            <v xml:space="preserve">M. O.1003-24 [34] Cantos en vigas, columnas, antepechos y mochetas </v>
          </cell>
          <cell r="C55" t="str">
            <v>ml</v>
          </cell>
          <cell r="D55">
            <v>30</v>
          </cell>
          <cell r="E55">
            <v>0</v>
          </cell>
          <cell r="F55">
            <v>0</v>
          </cell>
          <cell r="G55">
            <v>0</v>
          </cell>
          <cell r="H55">
            <v>0</v>
          </cell>
          <cell r="I55">
            <v>1</v>
          </cell>
          <cell r="J55">
            <v>0</v>
          </cell>
          <cell r="K55">
            <v>1</v>
          </cell>
          <cell r="L55">
            <v>0</v>
          </cell>
          <cell r="M55">
            <v>0</v>
          </cell>
          <cell r="N55">
            <v>57.255923076923118</v>
          </cell>
        </row>
        <row r="56">
          <cell r="A56" t="str">
            <v>Albañilería</v>
          </cell>
          <cell r="B56" t="str">
            <v xml:space="preserve">M. O.1003-25 [35] Estrías. </v>
          </cell>
          <cell r="C56" t="str">
            <v>ml</v>
          </cell>
          <cell r="D56">
            <v>16</v>
          </cell>
          <cell r="E56">
            <v>0</v>
          </cell>
          <cell r="F56">
            <v>0</v>
          </cell>
          <cell r="G56">
            <v>0</v>
          </cell>
          <cell r="H56">
            <v>0</v>
          </cell>
          <cell r="I56">
            <v>1</v>
          </cell>
          <cell r="J56">
            <v>0</v>
          </cell>
          <cell r="K56">
            <v>1</v>
          </cell>
          <cell r="L56">
            <v>0</v>
          </cell>
          <cell r="M56">
            <v>0</v>
          </cell>
          <cell r="N56">
            <v>107.35485576923085</v>
          </cell>
        </row>
        <row r="57">
          <cell r="A57" t="str">
            <v>Albañilería</v>
          </cell>
          <cell r="B57" t="str">
            <v>M. O.1003-26 [36] Goteros colgantes.</v>
          </cell>
          <cell r="C57" t="str">
            <v>ml</v>
          </cell>
          <cell r="D57">
            <v>13</v>
          </cell>
          <cell r="E57">
            <v>0</v>
          </cell>
          <cell r="F57">
            <v>0</v>
          </cell>
          <cell r="G57">
            <v>0</v>
          </cell>
          <cell r="H57">
            <v>0</v>
          </cell>
          <cell r="I57">
            <v>1</v>
          </cell>
          <cell r="J57">
            <v>0</v>
          </cell>
          <cell r="K57">
            <v>1</v>
          </cell>
          <cell r="L57">
            <v>0</v>
          </cell>
          <cell r="M57">
            <v>0</v>
          </cell>
          <cell r="N57">
            <v>132.12905325443796</v>
          </cell>
        </row>
        <row r="58">
          <cell r="A58" t="str">
            <v>Albañilería</v>
          </cell>
          <cell r="B58" t="str">
            <v xml:space="preserve">M. O.1003-27 [37] Goteros en ranura. </v>
          </cell>
          <cell r="C58" t="str">
            <v>ml</v>
          </cell>
          <cell r="D58">
            <v>15</v>
          </cell>
          <cell r="E58">
            <v>0</v>
          </cell>
          <cell r="F58">
            <v>0</v>
          </cell>
          <cell r="G58">
            <v>0</v>
          </cell>
          <cell r="H58">
            <v>0</v>
          </cell>
          <cell r="I58">
            <v>1</v>
          </cell>
          <cell r="J58">
            <v>0</v>
          </cell>
          <cell r="K58">
            <v>1</v>
          </cell>
          <cell r="L58">
            <v>0</v>
          </cell>
          <cell r="M58">
            <v>0</v>
          </cell>
          <cell r="N58">
            <v>114.51184615384624</v>
          </cell>
        </row>
        <row r="59">
          <cell r="A59" t="str">
            <v>Albañilería</v>
          </cell>
          <cell r="B59" t="str">
            <v>M. O.1003-28 [38] Capitel de 20 a 30 cms.</v>
          </cell>
          <cell r="C59" t="str">
            <v>ml</v>
          </cell>
          <cell r="D59" t="str">
            <v>P. A.</v>
          </cell>
          <cell r="E59">
            <v>0</v>
          </cell>
          <cell r="F59">
            <v>0</v>
          </cell>
          <cell r="G59">
            <v>0</v>
          </cell>
          <cell r="H59">
            <v>0</v>
          </cell>
          <cell r="I59">
            <v>1</v>
          </cell>
          <cell r="J59">
            <v>0</v>
          </cell>
          <cell r="K59">
            <v>1</v>
          </cell>
          <cell r="L59">
            <v>0</v>
          </cell>
          <cell r="M59">
            <v>0</v>
          </cell>
          <cell r="N59" t="str">
            <v>P. A.</v>
          </cell>
        </row>
        <row r="60">
          <cell r="A60" t="str">
            <v>Albañilería</v>
          </cell>
          <cell r="B60" t="str">
            <v>M. O.1003-29 [39] Cornisas hasta 12cms. En cemento.</v>
          </cell>
          <cell r="C60" t="str">
            <v>ml</v>
          </cell>
          <cell r="D60">
            <v>9</v>
          </cell>
          <cell r="E60">
            <v>0</v>
          </cell>
          <cell r="F60">
            <v>0</v>
          </cell>
          <cell r="G60">
            <v>1</v>
          </cell>
          <cell r="H60">
            <v>1</v>
          </cell>
          <cell r="I60">
            <v>0</v>
          </cell>
          <cell r="J60">
            <v>0</v>
          </cell>
          <cell r="K60">
            <v>1</v>
          </cell>
          <cell r="L60">
            <v>0</v>
          </cell>
          <cell r="M60">
            <v>0</v>
          </cell>
          <cell r="N60">
            <v>303.1023076923077</v>
          </cell>
        </row>
        <row r="61">
          <cell r="A61" t="str">
            <v>Albañilería</v>
          </cell>
          <cell r="B61" t="str">
            <v>M. O.1003-30 [40] Rústico con escoba,  plana o llana sin incluir repello.</v>
          </cell>
          <cell r="C61" t="str">
            <v>m²</v>
          </cell>
          <cell r="D61">
            <v>20</v>
          </cell>
          <cell r="E61">
            <v>0</v>
          </cell>
          <cell r="F61">
            <v>0</v>
          </cell>
          <cell r="G61">
            <v>0</v>
          </cell>
          <cell r="H61">
            <v>1</v>
          </cell>
          <cell r="I61">
            <v>0</v>
          </cell>
          <cell r="J61">
            <v>0</v>
          </cell>
          <cell r="K61">
            <v>1</v>
          </cell>
          <cell r="L61">
            <v>0</v>
          </cell>
          <cell r="M61">
            <v>0</v>
          </cell>
          <cell r="N61">
            <v>99.569769230769268</v>
          </cell>
        </row>
        <row r="62">
          <cell r="A62" t="str">
            <v>Albañilería</v>
          </cell>
          <cell r="B62" t="str">
            <v xml:space="preserve">M. O.1003-31 [41] Lágrimas en cemento </v>
          </cell>
          <cell r="C62" t="str">
            <v>m²</v>
          </cell>
          <cell r="D62">
            <v>8</v>
          </cell>
          <cell r="E62">
            <v>0</v>
          </cell>
          <cell r="F62">
            <v>0</v>
          </cell>
          <cell r="G62">
            <v>0</v>
          </cell>
          <cell r="H62">
            <v>1</v>
          </cell>
          <cell r="I62">
            <v>0</v>
          </cell>
          <cell r="J62">
            <v>0</v>
          </cell>
          <cell r="K62">
            <v>1</v>
          </cell>
          <cell r="L62">
            <v>0</v>
          </cell>
          <cell r="M62">
            <v>0</v>
          </cell>
          <cell r="N62">
            <v>248.92442307692318</v>
          </cell>
        </row>
        <row r="63">
          <cell r="A63" t="str">
            <v>Albañilería</v>
          </cell>
          <cell r="B63" t="str">
            <v>M. O.1003-32 [42] Vuelo aislado de 0.80 mts. hasta 2 m.l.</v>
          </cell>
          <cell r="C63" t="str">
            <v>ml</v>
          </cell>
          <cell r="D63">
            <v>7.1</v>
          </cell>
          <cell r="E63">
            <v>0</v>
          </cell>
          <cell r="F63">
            <v>0</v>
          </cell>
          <cell r="G63">
            <v>0</v>
          </cell>
          <cell r="H63">
            <v>1</v>
          </cell>
          <cell r="I63">
            <v>0</v>
          </cell>
          <cell r="J63">
            <v>0</v>
          </cell>
          <cell r="K63">
            <v>1</v>
          </cell>
          <cell r="L63">
            <v>0</v>
          </cell>
          <cell r="M63">
            <v>0</v>
          </cell>
          <cell r="N63">
            <v>280.47822318526556</v>
          </cell>
        </row>
        <row r="64">
          <cell r="A64" t="str">
            <v>Albañilería</v>
          </cell>
          <cell r="B64" t="str">
            <v xml:space="preserve">M. O.1003-33 [43] Bajo relieve incluyendo cantos. </v>
          </cell>
          <cell r="C64" t="str">
            <v>ml</v>
          </cell>
          <cell r="D64">
            <v>7.5</v>
          </cell>
          <cell r="E64">
            <v>0</v>
          </cell>
          <cell r="F64">
            <v>0</v>
          </cell>
          <cell r="G64">
            <v>0</v>
          </cell>
          <cell r="H64">
            <v>1</v>
          </cell>
          <cell r="I64">
            <v>0</v>
          </cell>
          <cell r="J64">
            <v>0</v>
          </cell>
          <cell r="K64">
            <v>1</v>
          </cell>
          <cell r="L64">
            <v>0</v>
          </cell>
          <cell r="M64">
            <v>0</v>
          </cell>
          <cell r="N64">
            <v>265.51938461538469</v>
          </cell>
        </row>
        <row r="65">
          <cell r="A65" t="str">
            <v>Albañilería</v>
          </cell>
          <cell r="B65" t="str">
            <v>M. O.1003-34 [44] Rústico en decoraciones</v>
          </cell>
          <cell r="C65" t="str">
            <v>P. A.</v>
          </cell>
          <cell r="N65" t="str">
            <v>P. A.</v>
          </cell>
        </row>
        <row r="66">
          <cell r="A66" t="str">
            <v>Albañilería</v>
          </cell>
          <cell r="B66" t="str">
            <v xml:space="preserve">TERMINACIÓN DE TECHOS E IMPERMEABILIZACIÓN  </v>
          </cell>
          <cell r="N66" t="str">
            <v>P. A.</v>
          </cell>
        </row>
        <row r="67">
          <cell r="A67" t="str">
            <v>Albañilería</v>
          </cell>
          <cell r="B67" t="str">
            <v xml:space="preserve">M. O.1004-1 [45] Zabaleta en techos </v>
          </cell>
          <cell r="C67" t="str">
            <v>ml</v>
          </cell>
          <cell r="D67">
            <v>30</v>
          </cell>
          <cell r="E67">
            <v>0</v>
          </cell>
          <cell r="F67">
            <v>0</v>
          </cell>
          <cell r="G67">
            <v>1</v>
          </cell>
          <cell r="H67">
            <v>0</v>
          </cell>
          <cell r="I67">
            <v>1</v>
          </cell>
          <cell r="J67">
            <v>0</v>
          </cell>
          <cell r="K67">
            <v>0</v>
          </cell>
          <cell r="L67">
            <v>0</v>
          </cell>
          <cell r="M67">
            <v>0</v>
          </cell>
          <cell r="N67">
            <v>60.914307692307695</v>
          </cell>
        </row>
        <row r="68">
          <cell r="A68" t="str">
            <v>Albañilería</v>
          </cell>
          <cell r="B68" t="str">
            <v xml:space="preserve">M. O.1004-2 [46] Zabaleta en pisos </v>
          </cell>
          <cell r="C68" t="str">
            <v>ml</v>
          </cell>
          <cell r="D68">
            <v>45</v>
          </cell>
          <cell r="E68">
            <v>0</v>
          </cell>
          <cell r="F68">
            <v>0</v>
          </cell>
          <cell r="G68">
            <v>1</v>
          </cell>
          <cell r="H68">
            <v>0</v>
          </cell>
          <cell r="I68">
            <v>1</v>
          </cell>
          <cell r="J68">
            <v>0</v>
          </cell>
          <cell r="K68">
            <v>0</v>
          </cell>
          <cell r="L68">
            <v>0</v>
          </cell>
          <cell r="M68">
            <v>0</v>
          </cell>
          <cell r="N68">
            <v>40.609538461538463</v>
          </cell>
        </row>
        <row r="69">
          <cell r="A69" t="str">
            <v>Albañilería</v>
          </cell>
          <cell r="B69" t="str">
            <v>M. O.1004-3 [47] Fino en techo horizontal sin incluir subida de materiales</v>
          </cell>
          <cell r="C69" t="str">
            <v>m²</v>
          </cell>
          <cell r="D69">
            <v>16</v>
          </cell>
          <cell r="E69">
            <v>0</v>
          </cell>
          <cell r="F69">
            <v>0</v>
          </cell>
          <cell r="G69">
            <v>1</v>
          </cell>
          <cell r="H69">
            <v>0</v>
          </cell>
          <cell r="I69">
            <v>1</v>
          </cell>
          <cell r="J69">
            <v>0</v>
          </cell>
          <cell r="K69">
            <v>0</v>
          </cell>
          <cell r="L69">
            <v>0</v>
          </cell>
          <cell r="M69">
            <v>0</v>
          </cell>
          <cell r="N69">
            <v>114.21432692307692</v>
          </cell>
        </row>
        <row r="70">
          <cell r="A70" t="str">
            <v>Albañilería</v>
          </cell>
          <cell r="B70" t="str">
            <v xml:space="preserve">M. O.1004-4 [48] Fino en techo inclinado sin incluir subida de materiales </v>
          </cell>
          <cell r="C70" t="str">
            <v>m²</v>
          </cell>
          <cell r="D70">
            <v>26</v>
          </cell>
          <cell r="E70">
            <v>0</v>
          </cell>
          <cell r="F70">
            <v>0</v>
          </cell>
          <cell r="G70">
            <v>1</v>
          </cell>
          <cell r="H70">
            <v>0</v>
          </cell>
          <cell r="I70">
            <v>1</v>
          </cell>
          <cell r="J70">
            <v>0</v>
          </cell>
          <cell r="K70">
            <v>0</v>
          </cell>
          <cell r="L70">
            <v>0</v>
          </cell>
          <cell r="M70">
            <v>0</v>
          </cell>
          <cell r="N70">
            <v>70.28573964497042</v>
          </cell>
        </row>
        <row r="71">
          <cell r="A71" t="str">
            <v>Albañilería</v>
          </cell>
          <cell r="B71" t="str">
            <v xml:space="preserve">M. O.1004-5 [49] Fino  en techo bermuda incl. cantos, sin incluir subida de materiales </v>
          </cell>
          <cell r="C71" t="str">
            <v>m²</v>
          </cell>
          <cell r="D71">
            <v>13</v>
          </cell>
          <cell r="E71">
            <v>0</v>
          </cell>
          <cell r="F71">
            <v>0</v>
          </cell>
          <cell r="G71">
            <v>1</v>
          </cell>
          <cell r="H71">
            <v>1</v>
          </cell>
          <cell r="I71">
            <v>0</v>
          </cell>
          <cell r="J71">
            <v>1</v>
          </cell>
          <cell r="K71">
            <v>1</v>
          </cell>
          <cell r="L71">
            <v>0</v>
          </cell>
          <cell r="M71">
            <v>0</v>
          </cell>
          <cell r="N71">
            <v>283.38071005917158</v>
          </cell>
        </row>
        <row r="72">
          <cell r="A72" t="str">
            <v>Albañilería</v>
          </cell>
          <cell r="B72" t="str">
            <v>M. O.1004-6 [50] Capa atérmica (paja de arroz, desp., de cerámica de barro, aliven, etc.) sin fino y sin subida de materiales.</v>
          </cell>
          <cell r="C72" t="str">
            <v>m²</v>
          </cell>
          <cell r="D72">
            <v>25</v>
          </cell>
          <cell r="E72">
            <v>0</v>
          </cell>
          <cell r="F72">
            <v>0</v>
          </cell>
          <cell r="G72">
            <v>0</v>
          </cell>
          <cell r="H72">
            <v>1</v>
          </cell>
          <cell r="I72">
            <v>0</v>
          </cell>
          <cell r="J72">
            <v>0</v>
          </cell>
          <cell r="K72">
            <v>1</v>
          </cell>
          <cell r="L72">
            <v>0</v>
          </cell>
          <cell r="M72">
            <v>0</v>
          </cell>
          <cell r="N72">
            <v>79.655815384615423</v>
          </cell>
        </row>
        <row r="73">
          <cell r="A73" t="str">
            <v>Albañilería</v>
          </cell>
          <cell r="B73" t="str">
            <v xml:space="preserve">CONSTRUCCIÓN DE PISOS Y COLOCACIÓN DE ZÓCALOS:  </v>
          </cell>
          <cell r="N73" t="str">
            <v>P. A.</v>
          </cell>
        </row>
        <row r="74">
          <cell r="A74" t="str">
            <v>Albañilería</v>
          </cell>
          <cell r="B74" t="str">
            <v>M. O.1005-1 [51] Piso rejoneado sin pulir.</v>
          </cell>
          <cell r="C74" t="str">
            <v>M²</v>
          </cell>
          <cell r="D74">
            <v>28</v>
          </cell>
          <cell r="E74">
            <v>0</v>
          </cell>
          <cell r="F74">
            <v>0</v>
          </cell>
          <cell r="G74">
            <v>1</v>
          </cell>
          <cell r="H74">
            <v>0</v>
          </cell>
          <cell r="I74">
            <v>1</v>
          </cell>
          <cell r="J74">
            <v>0</v>
          </cell>
          <cell r="K74">
            <v>1</v>
          </cell>
          <cell r="L74">
            <v>1</v>
          </cell>
          <cell r="M74">
            <v>0</v>
          </cell>
          <cell r="N74">
            <v>108.09865384615387</v>
          </cell>
        </row>
        <row r="75">
          <cell r="A75" t="str">
            <v>Albañilería</v>
          </cell>
          <cell r="B75" t="str">
            <v>M. O.1005-2 [52] Piso rejoneado y pulido.</v>
          </cell>
          <cell r="C75" t="str">
            <v>M²</v>
          </cell>
          <cell r="D75">
            <v>24</v>
          </cell>
          <cell r="E75">
            <v>0</v>
          </cell>
          <cell r="F75">
            <v>0</v>
          </cell>
          <cell r="G75">
            <v>1</v>
          </cell>
          <cell r="H75">
            <v>0</v>
          </cell>
          <cell r="I75">
            <v>1</v>
          </cell>
          <cell r="J75">
            <v>0</v>
          </cell>
          <cell r="K75">
            <v>1</v>
          </cell>
          <cell r="L75">
            <v>1</v>
          </cell>
          <cell r="M75">
            <v>0</v>
          </cell>
          <cell r="N75">
            <v>126.11509615384618</v>
          </cell>
        </row>
        <row r="76">
          <cell r="A76" t="str">
            <v>Albañilería</v>
          </cell>
          <cell r="B76" t="str">
            <v>M. O.1005-3 [53] Piso rejoneado, pulido y marcado a hilo, incluyendo color</v>
          </cell>
          <cell r="C76" t="str">
            <v>M²</v>
          </cell>
          <cell r="D76">
            <v>18</v>
          </cell>
          <cell r="E76">
            <v>0</v>
          </cell>
          <cell r="F76">
            <v>0</v>
          </cell>
          <cell r="G76">
            <v>1</v>
          </cell>
          <cell r="H76">
            <v>0</v>
          </cell>
          <cell r="I76">
            <v>1</v>
          </cell>
          <cell r="J76">
            <v>0</v>
          </cell>
          <cell r="K76">
            <v>1</v>
          </cell>
          <cell r="L76">
            <v>1</v>
          </cell>
          <cell r="M76">
            <v>0</v>
          </cell>
          <cell r="N76">
            <v>168.15346153846156</v>
          </cell>
        </row>
        <row r="77">
          <cell r="A77" t="str">
            <v>Albañilería</v>
          </cell>
          <cell r="B77" t="str">
            <v>M. O.1005-4 [54] Piso de hormigón frotado con espesor de 10cms.</v>
          </cell>
          <cell r="C77" t="str">
            <v>M²</v>
          </cell>
          <cell r="D77">
            <v>24</v>
          </cell>
          <cell r="E77">
            <v>0</v>
          </cell>
          <cell r="F77">
            <v>0</v>
          </cell>
          <cell r="G77">
            <v>1</v>
          </cell>
          <cell r="H77">
            <v>0</v>
          </cell>
          <cell r="I77">
            <v>1</v>
          </cell>
          <cell r="J77">
            <v>0</v>
          </cell>
          <cell r="K77">
            <v>1</v>
          </cell>
          <cell r="L77">
            <v>1</v>
          </cell>
          <cell r="M77">
            <v>0</v>
          </cell>
          <cell r="N77">
            <v>126.11509615384618</v>
          </cell>
        </row>
        <row r="78">
          <cell r="A78" t="str">
            <v>Albañilería</v>
          </cell>
          <cell r="B78" t="str">
            <v>M. O.1005-5 [55] Piso de hormigón frotado y marcado a violín, con espesor de 10 cms.</v>
          </cell>
          <cell r="C78" t="str">
            <v>M²</v>
          </cell>
          <cell r="D78">
            <v>18</v>
          </cell>
          <cell r="E78">
            <v>0</v>
          </cell>
          <cell r="F78">
            <v>0</v>
          </cell>
          <cell r="G78">
            <v>1</v>
          </cell>
          <cell r="H78">
            <v>0</v>
          </cell>
          <cell r="I78">
            <v>1</v>
          </cell>
          <cell r="J78">
            <v>0</v>
          </cell>
          <cell r="K78">
            <v>1</v>
          </cell>
          <cell r="L78">
            <v>1</v>
          </cell>
          <cell r="M78">
            <v>0</v>
          </cell>
          <cell r="N78">
            <v>168.15346153846156</v>
          </cell>
        </row>
        <row r="79">
          <cell r="A79" t="str">
            <v>Albañilería</v>
          </cell>
          <cell r="B79" t="str">
            <v>M. O.1005-6 [56] Piso de hormigón pulido marcado a violín, con espesor de 0.10 mts.</v>
          </cell>
          <cell r="C79" t="str">
            <v>M²</v>
          </cell>
          <cell r="D79">
            <v>17</v>
          </cell>
          <cell r="E79">
            <v>0</v>
          </cell>
          <cell r="F79">
            <v>0</v>
          </cell>
          <cell r="G79">
            <v>0</v>
          </cell>
          <cell r="H79">
            <v>0</v>
          </cell>
          <cell r="I79">
            <v>1</v>
          </cell>
          <cell r="J79">
            <v>0</v>
          </cell>
          <cell r="K79">
            <v>1</v>
          </cell>
          <cell r="L79">
            <v>0</v>
          </cell>
          <cell r="M79">
            <v>0</v>
          </cell>
          <cell r="N79">
            <v>101.03986425339374</v>
          </cell>
        </row>
        <row r="80">
          <cell r="A80" t="str">
            <v>Albañilería</v>
          </cell>
          <cell r="B80" t="str">
            <v>M. O.1005-7 [57] Piso de cemento pulido (fino solo)</v>
          </cell>
          <cell r="C80" t="str">
            <v>M²</v>
          </cell>
          <cell r="D80">
            <v>22</v>
          </cell>
          <cell r="E80">
            <v>0</v>
          </cell>
          <cell r="F80">
            <v>0</v>
          </cell>
          <cell r="G80">
            <v>1</v>
          </cell>
          <cell r="H80">
            <v>0</v>
          </cell>
          <cell r="I80">
            <v>1</v>
          </cell>
          <cell r="J80">
            <v>0</v>
          </cell>
          <cell r="K80">
            <v>0</v>
          </cell>
          <cell r="L80">
            <v>0</v>
          </cell>
          <cell r="M80">
            <v>0</v>
          </cell>
          <cell r="N80">
            <v>83.064965034965041</v>
          </cell>
        </row>
        <row r="81">
          <cell r="A81" t="str">
            <v>Albañilería</v>
          </cell>
          <cell r="B81" t="str">
            <v>M. O.1005-8 [58] Piso de losetas de mármol de fabricación nacional incluyendo base y nivel.</v>
          </cell>
          <cell r="C81" t="str">
            <v>M²</v>
          </cell>
          <cell r="D81">
            <v>4.4000000000000004</v>
          </cell>
          <cell r="E81">
            <v>0</v>
          </cell>
          <cell r="F81">
            <v>0</v>
          </cell>
          <cell r="G81">
            <v>1</v>
          </cell>
          <cell r="H81">
            <v>1</v>
          </cell>
          <cell r="I81">
            <v>0</v>
          </cell>
          <cell r="J81">
            <v>0</v>
          </cell>
          <cell r="K81">
            <v>0</v>
          </cell>
          <cell r="L81">
            <v>0</v>
          </cell>
          <cell r="M81">
            <v>0</v>
          </cell>
          <cell r="N81">
            <v>477.53339160839147</v>
          </cell>
        </row>
        <row r="82">
          <cell r="A82" t="str">
            <v>Albañilería</v>
          </cell>
          <cell r="B82" t="str">
            <v>M. O.1005-9 [59] Piso de losetas de mármol importado incluyendo base y nivel.</v>
          </cell>
          <cell r="C82" t="str">
            <v>M²</v>
          </cell>
          <cell r="D82">
            <v>3.8</v>
          </cell>
          <cell r="E82">
            <v>0</v>
          </cell>
          <cell r="F82">
            <v>0</v>
          </cell>
          <cell r="G82">
            <v>1</v>
          </cell>
          <cell r="H82">
            <v>1</v>
          </cell>
          <cell r="I82">
            <v>0</v>
          </cell>
          <cell r="J82">
            <v>0</v>
          </cell>
          <cell r="K82">
            <v>0</v>
          </cell>
          <cell r="L82">
            <v>0</v>
          </cell>
          <cell r="M82">
            <v>0</v>
          </cell>
          <cell r="N82">
            <v>552.93340080971655</v>
          </cell>
        </row>
        <row r="83">
          <cell r="A83" t="str">
            <v>Albañilería</v>
          </cell>
          <cell r="B83" t="str">
            <v>M. O.1005-10 [60] Piso de mosaicos en cartabón.</v>
          </cell>
          <cell r="C83" t="str">
            <v>M²</v>
          </cell>
          <cell r="D83">
            <v>11</v>
          </cell>
          <cell r="E83">
            <v>0</v>
          </cell>
          <cell r="F83">
            <v>0</v>
          </cell>
          <cell r="G83">
            <v>1</v>
          </cell>
          <cell r="H83">
            <v>1</v>
          </cell>
          <cell r="I83">
            <v>0</v>
          </cell>
          <cell r="J83">
            <v>0</v>
          </cell>
          <cell r="K83">
            <v>1</v>
          </cell>
          <cell r="L83">
            <v>0</v>
          </cell>
          <cell r="M83">
            <v>0</v>
          </cell>
          <cell r="N83">
            <v>247.99279720279722</v>
          </cell>
        </row>
        <row r="84">
          <cell r="A84" t="str">
            <v>Albañilería</v>
          </cell>
          <cell r="B84" t="str">
            <v>M. O.1005-11 [61] Piso de mosaicos en plumilla</v>
          </cell>
          <cell r="C84" t="str">
            <v>M²</v>
          </cell>
          <cell r="D84">
            <v>11</v>
          </cell>
          <cell r="E84">
            <v>0</v>
          </cell>
          <cell r="F84">
            <v>0</v>
          </cell>
          <cell r="G84">
            <v>1</v>
          </cell>
          <cell r="H84">
            <v>1</v>
          </cell>
          <cell r="I84">
            <v>0</v>
          </cell>
          <cell r="J84">
            <v>0</v>
          </cell>
          <cell r="K84">
            <v>1</v>
          </cell>
          <cell r="L84">
            <v>0</v>
          </cell>
          <cell r="M84">
            <v>0</v>
          </cell>
          <cell r="N84">
            <v>247.99279720279722</v>
          </cell>
        </row>
        <row r="85">
          <cell r="A85" t="str">
            <v>Albañilería</v>
          </cell>
          <cell r="B85" t="str">
            <v>M. O.1005-12 [62] Piso de mosaicos 20x20 cms. y 25x25 cms. tipo corriente.</v>
          </cell>
          <cell r="C85" t="str">
            <v>M²</v>
          </cell>
          <cell r="D85">
            <v>15</v>
          </cell>
          <cell r="E85">
            <v>0</v>
          </cell>
          <cell r="F85">
            <v>0</v>
          </cell>
          <cell r="G85">
            <v>1</v>
          </cell>
          <cell r="H85">
            <v>1</v>
          </cell>
          <cell r="I85">
            <v>0</v>
          </cell>
          <cell r="J85">
            <v>0</v>
          </cell>
          <cell r="K85">
            <v>1</v>
          </cell>
          <cell r="L85">
            <v>0</v>
          </cell>
          <cell r="M85">
            <v>0</v>
          </cell>
          <cell r="N85">
            <v>181.86138461538465</v>
          </cell>
        </row>
        <row r="86">
          <cell r="A86" t="str">
            <v>Albañilería</v>
          </cell>
          <cell r="B86" t="str">
            <v>M. O.1005-13 [63] Piso de mosaicos de granito de 25x25 cms.</v>
          </cell>
          <cell r="C86" t="str">
            <v>M²</v>
          </cell>
          <cell r="D86">
            <v>14</v>
          </cell>
          <cell r="E86">
            <v>0</v>
          </cell>
          <cell r="F86">
            <v>0</v>
          </cell>
          <cell r="G86">
            <v>1</v>
          </cell>
          <cell r="H86">
            <v>1</v>
          </cell>
          <cell r="I86">
            <v>0</v>
          </cell>
          <cell r="J86">
            <v>0</v>
          </cell>
          <cell r="K86">
            <v>1</v>
          </cell>
          <cell r="L86">
            <v>0</v>
          </cell>
          <cell r="M86">
            <v>0</v>
          </cell>
          <cell r="N86">
            <v>194.85148351648354</v>
          </cell>
        </row>
        <row r="87">
          <cell r="A87" t="str">
            <v>Albañilería</v>
          </cell>
          <cell r="B87" t="str">
            <v>M. O.1005-14 [64] Piso de mosaicos de granito de 30x30 cms.</v>
          </cell>
          <cell r="C87" t="str">
            <v>M²</v>
          </cell>
          <cell r="D87">
            <v>13</v>
          </cell>
          <cell r="E87">
            <v>0</v>
          </cell>
          <cell r="F87">
            <v>0</v>
          </cell>
          <cell r="G87">
            <v>1</v>
          </cell>
          <cell r="H87">
            <v>1</v>
          </cell>
          <cell r="I87">
            <v>0</v>
          </cell>
          <cell r="J87">
            <v>0</v>
          </cell>
          <cell r="K87">
            <v>1</v>
          </cell>
          <cell r="L87">
            <v>0</v>
          </cell>
          <cell r="M87">
            <v>0</v>
          </cell>
          <cell r="N87">
            <v>209.84005917159766</v>
          </cell>
        </row>
        <row r="88">
          <cell r="A88" t="str">
            <v>Albañilería</v>
          </cell>
          <cell r="B88" t="str">
            <v>M. O.1005-15 [65] Piso de mosaicos de granito 33x33cms.</v>
          </cell>
          <cell r="C88" t="str">
            <v>M²</v>
          </cell>
          <cell r="D88">
            <v>13</v>
          </cell>
          <cell r="E88">
            <v>0</v>
          </cell>
          <cell r="F88">
            <v>0</v>
          </cell>
          <cell r="G88">
            <v>1</v>
          </cell>
          <cell r="H88">
            <v>1</v>
          </cell>
          <cell r="I88">
            <v>0</v>
          </cell>
          <cell r="J88">
            <v>0</v>
          </cell>
          <cell r="K88">
            <v>1</v>
          </cell>
          <cell r="L88">
            <v>0</v>
          </cell>
          <cell r="M88">
            <v>0</v>
          </cell>
          <cell r="N88">
            <v>209.84005917159766</v>
          </cell>
        </row>
        <row r="89">
          <cell r="A89" t="str">
            <v>Albañilería</v>
          </cell>
          <cell r="B89" t="str">
            <v>M. O.1005-16 [66] Piso de mosaicos de granito de 40x40cms.</v>
          </cell>
          <cell r="C89" t="str">
            <v>M²</v>
          </cell>
          <cell r="D89">
            <v>11</v>
          </cell>
          <cell r="E89">
            <v>0</v>
          </cell>
          <cell r="F89">
            <v>0</v>
          </cell>
          <cell r="G89">
            <v>1</v>
          </cell>
          <cell r="H89">
            <v>1</v>
          </cell>
          <cell r="I89">
            <v>0</v>
          </cell>
          <cell r="J89">
            <v>0</v>
          </cell>
          <cell r="K89">
            <v>1</v>
          </cell>
          <cell r="L89">
            <v>0</v>
          </cell>
          <cell r="M89">
            <v>0</v>
          </cell>
          <cell r="N89">
            <v>247.99279720279722</v>
          </cell>
        </row>
        <row r="90">
          <cell r="A90" t="str">
            <v>Albañilería</v>
          </cell>
          <cell r="B90" t="str">
            <v>M. O.1005-17 [67] Piso de mosaicos de granito 50x50cms.</v>
          </cell>
          <cell r="C90" t="str">
            <v>M²</v>
          </cell>
          <cell r="D90">
            <v>10.5</v>
          </cell>
          <cell r="E90">
            <v>0</v>
          </cell>
          <cell r="F90">
            <v>0</v>
          </cell>
          <cell r="G90">
            <v>1</v>
          </cell>
          <cell r="H90">
            <v>1</v>
          </cell>
          <cell r="I90">
            <v>0</v>
          </cell>
          <cell r="J90">
            <v>0</v>
          </cell>
          <cell r="K90">
            <v>1</v>
          </cell>
          <cell r="L90">
            <v>0</v>
          </cell>
          <cell r="M90">
            <v>0</v>
          </cell>
          <cell r="N90">
            <v>259.80197802197807</v>
          </cell>
        </row>
        <row r="91">
          <cell r="A91" t="str">
            <v>Albañilería</v>
          </cell>
          <cell r="B91" t="str">
            <v>M. O.1005-18 [68] Piso de mosaicos de granito en plumilla o cartabón.</v>
          </cell>
          <cell r="C91" t="str">
            <v>M²</v>
          </cell>
          <cell r="D91">
            <v>10.5</v>
          </cell>
          <cell r="E91">
            <v>0</v>
          </cell>
          <cell r="F91">
            <v>0</v>
          </cell>
          <cell r="G91">
            <v>1</v>
          </cell>
          <cell r="H91">
            <v>1</v>
          </cell>
          <cell r="I91">
            <v>0</v>
          </cell>
          <cell r="J91">
            <v>0</v>
          </cell>
          <cell r="K91">
            <v>1</v>
          </cell>
          <cell r="L91">
            <v>0</v>
          </cell>
          <cell r="M91">
            <v>0</v>
          </cell>
          <cell r="N91">
            <v>259.80197802197807</v>
          </cell>
        </row>
        <row r="92">
          <cell r="A92" t="str">
            <v>Albañilería</v>
          </cell>
          <cell r="B92" t="str">
            <v>M. O.1005-19 [69] Piso de mosaico de gravilla de 20x20cms.</v>
          </cell>
          <cell r="C92" t="str">
            <v>M²</v>
          </cell>
          <cell r="D92">
            <v>15</v>
          </cell>
          <cell r="E92">
            <v>0</v>
          </cell>
          <cell r="F92">
            <v>0</v>
          </cell>
          <cell r="G92">
            <v>1</v>
          </cell>
          <cell r="H92">
            <v>1</v>
          </cell>
          <cell r="I92">
            <v>0</v>
          </cell>
          <cell r="J92">
            <v>0</v>
          </cell>
          <cell r="K92">
            <v>1</v>
          </cell>
          <cell r="L92">
            <v>0</v>
          </cell>
          <cell r="M92">
            <v>0</v>
          </cell>
          <cell r="N92">
            <v>181.86138461538465</v>
          </cell>
        </row>
        <row r="93">
          <cell r="A93" t="str">
            <v>Albañilería</v>
          </cell>
          <cell r="B93" t="str">
            <v>M. O.1005-20 [70] Piso de mosaicos de gravilla de 25x25cms.</v>
          </cell>
          <cell r="C93" t="str">
            <v>M²</v>
          </cell>
          <cell r="D93">
            <v>15</v>
          </cell>
          <cell r="E93">
            <v>0</v>
          </cell>
          <cell r="F93">
            <v>0</v>
          </cell>
          <cell r="G93">
            <v>1</v>
          </cell>
          <cell r="H93">
            <v>1</v>
          </cell>
          <cell r="I93">
            <v>0</v>
          </cell>
          <cell r="J93">
            <v>0</v>
          </cell>
          <cell r="K93">
            <v>1</v>
          </cell>
          <cell r="L93">
            <v>0</v>
          </cell>
          <cell r="M93">
            <v>0</v>
          </cell>
          <cell r="N93">
            <v>181.86138461538465</v>
          </cell>
        </row>
        <row r="94">
          <cell r="A94" t="str">
            <v>Albañilería</v>
          </cell>
          <cell r="B94" t="str">
            <v>M. O.1005-21 [71] Piso de mosaicos de gravilla de 30x30cms.</v>
          </cell>
          <cell r="C94" t="str">
            <v>M²</v>
          </cell>
          <cell r="D94">
            <v>14</v>
          </cell>
          <cell r="E94">
            <v>0</v>
          </cell>
          <cell r="F94">
            <v>0</v>
          </cell>
          <cell r="G94">
            <v>1</v>
          </cell>
          <cell r="H94">
            <v>1</v>
          </cell>
          <cell r="I94">
            <v>0</v>
          </cell>
          <cell r="J94">
            <v>0</v>
          </cell>
          <cell r="K94">
            <v>1</v>
          </cell>
          <cell r="L94">
            <v>0</v>
          </cell>
          <cell r="M94">
            <v>0</v>
          </cell>
          <cell r="N94">
            <v>194.85148351648354</v>
          </cell>
        </row>
        <row r="95">
          <cell r="A95" t="str">
            <v>Albañilería</v>
          </cell>
          <cell r="B95" t="str">
            <v>M. O.1005-22 [72] Piso de mosaicos de gravilla de 40x40cms.</v>
          </cell>
          <cell r="C95" t="str">
            <v>M²</v>
          </cell>
          <cell r="D95">
            <v>13</v>
          </cell>
          <cell r="E95">
            <v>0</v>
          </cell>
          <cell r="F95">
            <v>0</v>
          </cell>
          <cell r="G95">
            <v>1</v>
          </cell>
          <cell r="H95">
            <v>1</v>
          </cell>
          <cell r="I95">
            <v>0</v>
          </cell>
          <cell r="J95">
            <v>0</v>
          </cell>
          <cell r="K95">
            <v>1</v>
          </cell>
          <cell r="L95">
            <v>0</v>
          </cell>
          <cell r="M95">
            <v>0</v>
          </cell>
          <cell r="N95">
            <v>209.84005917159766</v>
          </cell>
        </row>
        <row r="96">
          <cell r="A96" t="str">
            <v>Albañilería</v>
          </cell>
          <cell r="B96" t="str">
            <v>M. O.1005-23 [73] Piso de mosaicos de gravilla de 50x50cms.</v>
          </cell>
          <cell r="C96" t="str">
            <v>M²</v>
          </cell>
          <cell r="D96">
            <v>11</v>
          </cell>
          <cell r="E96">
            <v>0</v>
          </cell>
          <cell r="F96">
            <v>0</v>
          </cell>
          <cell r="G96">
            <v>1</v>
          </cell>
          <cell r="H96">
            <v>1</v>
          </cell>
          <cell r="I96">
            <v>0</v>
          </cell>
          <cell r="J96">
            <v>0</v>
          </cell>
          <cell r="K96">
            <v>1</v>
          </cell>
          <cell r="L96">
            <v>0</v>
          </cell>
          <cell r="M96">
            <v>0</v>
          </cell>
          <cell r="N96">
            <v>247.99279720279722</v>
          </cell>
        </row>
        <row r="97">
          <cell r="A97" t="str">
            <v>Albañilería</v>
          </cell>
          <cell r="B97" t="str">
            <v>M. O.1005-24 [74] Piso de losetas de cerámica de fabricación nacional de 15x15 hasta 20x20cms, sin incluir base y nivel.</v>
          </cell>
          <cell r="C97" t="str">
            <v>M²</v>
          </cell>
          <cell r="D97">
            <v>6</v>
          </cell>
          <cell r="E97">
            <v>0</v>
          </cell>
          <cell r="F97">
            <v>0</v>
          </cell>
          <cell r="G97">
            <v>0</v>
          </cell>
          <cell r="H97">
            <v>1</v>
          </cell>
          <cell r="I97">
            <v>0</v>
          </cell>
          <cell r="J97">
            <v>0</v>
          </cell>
          <cell r="K97">
            <v>1</v>
          </cell>
          <cell r="L97">
            <v>0</v>
          </cell>
          <cell r="M97">
            <v>0</v>
          </cell>
          <cell r="N97">
            <v>331.89923076923088</v>
          </cell>
        </row>
        <row r="98">
          <cell r="A98" t="str">
            <v>Albañilería</v>
          </cell>
          <cell r="B98" t="str">
            <v>M. O.1005-25 [75] Piso de losetas de cerámica de fabricación nacional de 15x15 hasta 20x20cms., incluyendo base y nivel.</v>
          </cell>
          <cell r="C98" t="str">
            <v>M²</v>
          </cell>
          <cell r="D98">
            <v>5</v>
          </cell>
          <cell r="E98">
            <v>0</v>
          </cell>
          <cell r="F98">
            <v>0</v>
          </cell>
          <cell r="G98">
            <v>0</v>
          </cell>
          <cell r="H98">
            <v>1</v>
          </cell>
          <cell r="I98">
            <v>0</v>
          </cell>
          <cell r="J98">
            <v>0</v>
          </cell>
          <cell r="K98">
            <v>1</v>
          </cell>
          <cell r="L98">
            <v>0</v>
          </cell>
          <cell r="M98">
            <v>0</v>
          </cell>
          <cell r="N98">
            <v>398.27907692307707</v>
          </cell>
        </row>
        <row r="99">
          <cell r="A99" t="str">
            <v>Albañilería</v>
          </cell>
          <cell r="B99" t="str">
            <v>M. O.1005-26 [76] Piso de losetas de cerámica importada de 15x15 hasta 20x20cms., sin incluir base y nivel.</v>
          </cell>
          <cell r="C99" t="str">
            <v>M²</v>
          </cell>
          <cell r="D99">
            <v>5.7</v>
          </cell>
          <cell r="E99">
            <v>0</v>
          </cell>
          <cell r="F99">
            <v>0</v>
          </cell>
          <cell r="G99">
            <v>0</v>
          </cell>
          <cell r="H99">
            <v>1</v>
          </cell>
          <cell r="I99">
            <v>0</v>
          </cell>
          <cell r="J99">
            <v>0</v>
          </cell>
          <cell r="K99">
            <v>1</v>
          </cell>
          <cell r="L99">
            <v>0</v>
          </cell>
          <cell r="M99">
            <v>0</v>
          </cell>
          <cell r="N99">
            <v>349.3676113360325</v>
          </cell>
        </row>
        <row r="100">
          <cell r="A100" t="str">
            <v>Albañilería</v>
          </cell>
          <cell r="B100" t="str">
            <v>M. O.1005-27 [77] Piso de losetas de cerámica importada de 15x15 hasta 20x20cms., incluyendo base y nivel.</v>
          </cell>
          <cell r="C100" t="str">
            <v>M²</v>
          </cell>
          <cell r="D100">
            <v>4.75</v>
          </cell>
          <cell r="E100">
            <v>0</v>
          </cell>
          <cell r="F100">
            <v>0</v>
          </cell>
          <cell r="G100">
            <v>0</v>
          </cell>
          <cell r="H100">
            <v>1</v>
          </cell>
          <cell r="I100">
            <v>0</v>
          </cell>
          <cell r="J100">
            <v>0</v>
          </cell>
          <cell r="K100">
            <v>1</v>
          </cell>
          <cell r="L100">
            <v>0</v>
          </cell>
          <cell r="M100">
            <v>0</v>
          </cell>
          <cell r="N100">
            <v>419.24113360323901</v>
          </cell>
        </row>
        <row r="101">
          <cell r="A101" t="str">
            <v>Albañilería</v>
          </cell>
          <cell r="B101" t="str">
            <v>M. O.1005-28 [78] Piso de losetas de cerámicas de fabricación nacional de 30x30 hasta 40x40 cms. Sin incluir base y nivel</v>
          </cell>
          <cell r="C101" t="str">
            <v>M²</v>
          </cell>
          <cell r="D101">
            <v>5.25</v>
          </cell>
          <cell r="E101">
            <v>0</v>
          </cell>
          <cell r="F101">
            <v>0</v>
          </cell>
          <cell r="G101">
            <v>0</v>
          </cell>
          <cell r="H101">
            <v>1</v>
          </cell>
          <cell r="I101">
            <v>0</v>
          </cell>
          <cell r="J101">
            <v>0</v>
          </cell>
          <cell r="K101">
            <v>1</v>
          </cell>
          <cell r="L101">
            <v>0</v>
          </cell>
          <cell r="M101">
            <v>0</v>
          </cell>
          <cell r="N101">
            <v>379.31340659340674</v>
          </cell>
        </row>
        <row r="102">
          <cell r="A102" t="str">
            <v>Albañilería</v>
          </cell>
          <cell r="B102" t="str">
            <v>M. O.1005-29 [79]  Piso de losetas de cerámica de fabricación nacional 30x30 hasta 40x40cms., incluyendo base y nivel.</v>
          </cell>
          <cell r="C102" t="str">
            <v>M²</v>
          </cell>
          <cell r="D102">
            <v>4.3</v>
          </cell>
          <cell r="E102">
            <v>0</v>
          </cell>
          <cell r="F102">
            <v>0</v>
          </cell>
          <cell r="G102">
            <v>0</v>
          </cell>
          <cell r="H102">
            <v>1</v>
          </cell>
          <cell r="I102">
            <v>0</v>
          </cell>
          <cell r="J102">
            <v>0</v>
          </cell>
          <cell r="K102">
            <v>1</v>
          </cell>
          <cell r="L102">
            <v>0</v>
          </cell>
          <cell r="M102">
            <v>0</v>
          </cell>
          <cell r="N102">
            <v>463.11520572450826</v>
          </cell>
        </row>
        <row r="103">
          <cell r="A103" t="str">
            <v>Albañilería</v>
          </cell>
          <cell r="B103" t="str">
            <v>M. O.1005-30 [80] Piso de losetas de cerámica importada de 30x30 hasta 40x40cms., sin incluir base y nivel.</v>
          </cell>
          <cell r="C103" t="str">
            <v>M²</v>
          </cell>
          <cell r="D103">
            <v>4.5999999999999996</v>
          </cell>
          <cell r="E103">
            <v>0</v>
          </cell>
          <cell r="F103">
            <v>0</v>
          </cell>
          <cell r="G103">
            <v>0</v>
          </cell>
          <cell r="H103">
            <v>1</v>
          </cell>
          <cell r="I103">
            <v>0</v>
          </cell>
          <cell r="J103">
            <v>0</v>
          </cell>
          <cell r="K103">
            <v>1</v>
          </cell>
          <cell r="L103">
            <v>0</v>
          </cell>
          <cell r="M103">
            <v>0</v>
          </cell>
          <cell r="N103">
            <v>432.9120401337795</v>
          </cell>
        </row>
        <row r="104">
          <cell r="A104" t="str">
            <v>Albañilería</v>
          </cell>
          <cell r="B104" t="str">
            <v>M. O.1005-31 [81] Piso de losetas de cerámica importada de 30x30 hasta 40x40cms., incluyendo base y nivel.</v>
          </cell>
          <cell r="C104" t="str">
            <v>M²</v>
          </cell>
          <cell r="D104">
            <v>4</v>
          </cell>
          <cell r="E104">
            <v>0</v>
          </cell>
          <cell r="F104">
            <v>0</v>
          </cell>
          <cell r="G104">
            <v>0</v>
          </cell>
          <cell r="H104">
            <v>1</v>
          </cell>
          <cell r="I104">
            <v>0</v>
          </cell>
          <cell r="J104">
            <v>0</v>
          </cell>
          <cell r="K104">
            <v>1</v>
          </cell>
          <cell r="L104">
            <v>0</v>
          </cell>
          <cell r="M104">
            <v>0</v>
          </cell>
          <cell r="N104">
            <v>497.84884615384635</v>
          </cell>
        </row>
        <row r="105">
          <cell r="A105" t="str">
            <v>Albañilería</v>
          </cell>
          <cell r="B105" t="str">
            <v>M. O.1005-32 [82] Colocación de vibrazos en pisos para parques y terrazas.</v>
          </cell>
          <cell r="C105" t="str">
            <v>M²</v>
          </cell>
          <cell r="D105">
            <v>12.5</v>
          </cell>
          <cell r="E105">
            <v>0</v>
          </cell>
          <cell r="F105">
            <v>0</v>
          </cell>
          <cell r="G105">
            <v>1</v>
          </cell>
          <cell r="H105">
            <v>1</v>
          </cell>
          <cell r="I105">
            <v>0</v>
          </cell>
          <cell r="J105">
            <v>0</v>
          </cell>
          <cell r="K105">
            <v>1</v>
          </cell>
          <cell r="L105">
            <v>0</v>
          </cell>
          <cell r="M105">
            <v>0</v>
          </cell>
          <cell r="N105">
            <v>218.23366153846158</v>
          </cell>
        </row>
        <row r="106">
          <cell r="A106" t="str">
            <v>Albañilería</v>
          </cell>
          <cell r="B106" t="str">
            <v>M. O.1005-33 [83] Colocación de torcho de 20x20 y 25x25 cms.</v>
          </cell>
          <cell r="C106" t="str">
            <v>M²</v>
          </cell>
          <cell r="D106">
            <v>15</v>
          </cell>
          <cell r="E106">
            <v>0</v>
          </cell>
          <cell r="F106">
            <v>0</v>
          </cell>
          <cell r="G106">
            <v>0</v>
          </cell>
          <cell r="H106">
            <v>1</v>
          </cell>
          <cell r="I106">
            <v>0</v>
          </cell>
          <cell r="J106">
            <v>0</v>
          </cell>
          <cell r="K106">
            <v>2</v>
          </cell>
          <cell r="L106">
            <v>0</v>
          </cell>
          <cell r="M106">
            <v>0</v>
          </cell>
          <cell r="N106">
            <v>174.5446153846155</v>
          </cell>
        </row>
        <row r="107">
          <cell r="A107" t="str">
            <v>Albañilería</v>
          </cell>
          <cell r="B107" t="str">
            <v>M. O.1005-34 [84] Colocación de zócalos corrientes.</v>
          </cell>
          <cell r="C107" t="str">
            <v>M.L.</v>
          </cell>
          <cell r="D107">
            <v>30</v>
          </cell>
          <cell r="E107">
            <v>0</v>
          </cell>
          <cell r="F107">
            <v>0</v>
          </cell>
          <cell r="G107">
            <v>0</v>
          </cell>
          <cell r="H107">
            <v>1</v>
          </cell>
          <cell r="I107">
            <v>0</v>
          </cell>
          <cell r="J107">
            <v>0</v>
          </cell>
          <cell r="K107">
            <v>1</v>
          </cell>
          <cell r="L107">
            <v>0</v>
          </cell>
          <cell r="M107">
            <v>0</v>
          </cell>
          <cell r="N107">
            <v>66.379846153846174</v>
          </cell>
        </row>
        <row r="108">
          <cell r="A108" t="str">
            <v>Albañilería</v>
          </cell>
          <cell r="B108" t="str">
            <v>M. O.1005-35 [85] Colocación de zócalos corrientes para escaleras.</v>
          </cell>
          <cell r="C108" t="str">
            <v>M.L.</v>
          </cell>
          <cell r="D108">
            <v>17</v>
          </cell>
          <cell r="E108">
            <v>0</v>
          </cell>
          <cell r="F108">
            <v>0</v>
          </cell>
          <cell r="G108">
            <v>0</v>
          </cell>
          <cell r="H108">
            <v>1</v>
          </cell>
          <cell r="I108">
            <v>0</v>
          </cell>
          <cell r="J108">
            <v>0</v>
          </cell>
          <cell r="K108">
            <v>1</v>
          </cell>
          <cell r="L108">
            <v>0</v>
          </cell>
          <cell r="M108">
            <v>0</v>
          </cell>
          <cell r="N108">
            <v>117.14090497737561</v>
          </cell>
        </row>
        <row r="109">
          <cell r="A109" t="str">
            <v>Albañilería</v>
          </cell>
          <cell r="B109" t="str">
            <v>M. O.1005-36 [86] Colocación de zócalos de granito para pisos.</v>
          </cell>
          <cell r="C109" t="str">
            <v>M.L</v>
          </cell>
          <cell r="D109">
            <v>22</v>
          </cell>
          <cell r="E109">
            <v>0</v>
          </cell>
          <cell r="F109">
            <v>0</v>
          </cell>
          <cell r="G109">
            <v>0</v>
          </cell>
          <cell r="H109">
            <v>1</v>
          </cell>
          <cell r="I109">
            <v>0</v>
          </cell>
          <cell r="J109">
            <v>0</v>
          </cell>
          <cell r="K109">
            <v>1</v>
          </cell>
          <cell r="L109">
            <v>0</v>
          </cell>
          <cell r="M109">
            <v>0</v>
          </cell>
          <cell r="N109">
            <v>90.517972027972064</v>
          </cell>
        </row>
        <row r="110">
          <cell r="A110" t="str">
            <v>Albañilería</v>
          </cell>
          <cell r="B110" t="str">
            <v>M. O.1005-37 [87] Colocación de zócalos de granito para escaleras.</v>
          </cell>
          <cell r="C110" t="str">
            <v>M.L.</v>
          </cell>
          <cell r="D110">
            <v>13</v>
          </cell>
          <cell r="E110">
            <v>0</v>
          </cell>
          <cell r="F110">
            <v>0</v>
          </cell>
          <cell r="G110">
            <v>0</v>
          </cell>
          <cell r="H110">
            <v>1</v>
          </cell>
          <cell r="I110">
            <v>0</v>
          </cell>
          <cell r="J110">
            <v>0</v>
          </cell>
          <cell r="K110">
            <v>1</v>
          </cell>
          <cell r="L110">
            <v>0</v>
          </cell>
          <cell r="M110">
            <v>0</v>
          </cell>
          <cell r="N110">
            <v>153.18426035502964</v>
          </cell>
        </row>
        <row r="111">
          <cell r="A111" t="str">
            <v>Albañilería</v>
          </cell>
          <cell r="B111" t="str">
            <v>M. O.1005-38 [88] Colocación de losetas de ladrillo o cemento para pisos hexagonales, ferias y otros no especificados.</v>
          </cell>
          <cell r="C111" t="str">
            <v>M².</v>
          </cell>
          <cell r="D111">
            <v>6.8</v>
          </cell>
          <cell r="E111">
            <v>0</v>
          </cell>
          <cell r="F111">
            <v>0</v>
          </cell>
          <cell r="G111">
            <v>0</v>
          </cell>
          <cell r="H111">
            <v>1</v>
          </cell>
          <cell r="I111">
            <v>0</v>
          </cell>
          <cell r="J111">
            <v>0</v>
          </cell>
          <cell r="K111">
            <v>1</v>
          </cell>
          <cell r="L111">
            <v>0</v>
          </cell>
          <cell r="M111">
            <v>0</v>
          </cell>
          <cell r="N111">
            <v>292.85226244343903</v>
          </cell>
        </row>
        <row r="112">
          <cell r="A112" t="str">
            <v>Albañilería</v>
          </cell>
          <cell r="B112" t="str">
            <v>M. O.1005-39 [89] Colocación de losetas de ladrillo de 12.5x25cms.</v>
          </cell>
          <cell r="C112" t="str">
            <v>M²</v>
          </cell>
          <cell r="D112">
            <v>8.8000000000000007</v>
          </cell>
          <cell r="E112">
            <v>0</v>
          </cell>
          <cell r="F112">
            <v>0</v>
          </cell>
          <cell r="G112">
            <v>0</v>
          </cell>
          <cell r="H112">
            <v>1</v>
          </cell>
          <cell r="I112">
            <v>0</v>
          </cell>
          <cell r="J112">
            <v>0</v>
          </cell>
          <cell r="K112">
            <v>1</v>
          </cell>
          <cell r="L112">
            <v>0</v>
          </cell>
          <cell r="M112">
            <v>0</v>
          </cell>
          <cell r="N112">
            <v>226.29493006993013</v>
          </cell>
        </row>
        <row r="113">
          <cell r="A113" t="str">
            <v>Albañilería</v>
          </cell>
          <cell r="B113" t="str">
            <v>M. O.1005-40 [90] Colocación de losetas de ladrillo en terrazas de 15x15 y 20x20 cms.</v>
          </cell>
          <cell r="C113" t="str">
            <v>M²</v>
          </cell>
          <cell r="D113">
            <v>8.8000000000000007</v>
          </cell>
          <cell r="E113">
            <v>0</v>
          </cell>
          <cell r="F113">
            <v>0</v>
          </cell>
          <cell r="G113">
            <v>0</v>
          </cell>
          <cell r="H113">
            <v>1</v>
          </cell>
          <cell r="I113">
            <v>0</v>
          </cell>
          <cell r="J113">
            <v>0</v>
          </cell>
          <cell r="K113">
            <v>1</v>
          </cell>
          <cell r="L113">
            <v>0</v>
          </cell>
          <cell r="M113">
            <v>0</v>
          </cell>
          <cell r="N113">
            <v>226.29493006993013</v>
          </cell>
        </row>
        <row r="114">
          <cell r="A114" t="str">
            <v>Albañilería</v>
          </cell>
          <cell r="B114" t="str">
            <v>M. O.1005-41 [91] Terminación de aceras de entradas en decoraciones.</v>
          </cell>
          <cell r="D114" t="str">
            <v>P. A.</v>
          </cell>
          <cell r="E114">
            <v>0</v>
          </cell>
          <cell r="F114">
            <v>0</v>
          </cell>
          <cell r="G114">
            <v>0</v>
          </cell>
          <cell r="H114">
            <v>1</v>
          </cell>
          <cell r="I114">
            <v>0</v>
          </cell>
          <cell r="J114">
            <v>0</v>
          </cell>
          <cell r="K114">
            <v>1</v>
          </cell>
          <cell r="L114">
            <v>0</v>
          </cell>
          <cell r="M114">
            <v>0</v>
          </cell>
          <cell r="N114" t="str">
            <v>P. A.</v>
          </cell>
        </row>
        <row r="115">
          <cell r="A115" t="str">
            <v>Albañilería</v>
          </cell>
          <cell r="B115" t="str">
            <v>M. O.1005-42 [92] Quicio y entre puertas.</v>
          </cell>
          <cell r="C115" t="str">
            <v>M.L.</v>
          </cell>
          <cell r="D115">
            <v>13.25</v>
          </cell>
          <cell r="E115">
            <v>0</v>
          </cell>
          <cell r="F115">
            <v>0</v>
          </cell>
          <cell r="G115">
            <v>0</v>
          </cell>
          <cell r="H115">
            <v>1</v>
          </cell>
          <cell r="I115">
            <v>0</v>
          </cell>
          <cell r="J115">
            <v>0</v>
          </cell>
          <cell r="K115">
            <v>1</v>
          </cell>
          <cell r="L115">
            <v>0</v>
          </cell>
          <cell r="M115">
            <v>0</v>
          </cell>
          <cell r="N115">
            <v>150.2939912917272</v>
          </cell>
        </row>
        <row r="116">
          <cell r="A116" t="str">
            <v>Albañilería</v>
          </cell>
          <cell r="B116" t="str">
            <v xml:space="preserve">ESCALONES  </v>
          </cell>
          <cell r="I116">
            <v>1</v>
          </cell>
          <cell r="K116">
            <v>1</v>
          </cell>
          <cell r="N116" t="str">
            <v>P. A.</v>
          </cell>
        </row>
        <row r="117">
          <cell r="A117" t="str">
            <v>Albañilería</v>
          </cell>
          <cell r="B117" t="str">
            <v>M. O.1006-1 [93] Confección de escalones revestidos de mezcla</v>
          </cell>
          <cell r="C117" t="str">
            <v>M.L.</v>
          </cell>
          <cell r="D117">
            <v>8</v>
          </cell>
          <cell r="E117">
            <v>0</v>
          </cell>
          <cell r="F117">
            <v>0</v>
          </cell>
          <cell r="G117">
            <v>0</v>
          </cell>
          <cell r="H117">
            <v>0</v>
          </cell>
          <cell r="I117">
            <v>1</v>
          </cell>
          <cell r="J117">
            <v>0</v>
          </cell>
          <cell r="K117">
            <v>1</v>
          </cell>
          <cell r="L117">
            <v>0</v>
          </cell>
          <cell r="M117">
            <v>0</v>
          </cell>
          <cell r="N117">
            <v>214.7097115384617</v>
          </cell>
        </row>
        <row r="118">
          <cell r="A118" t="str">
            <v>Albañilería</v>
          </cell>
          <cell r="B118" t="str">
            <v>M. O.1006-2 [94] Terminación de escalones  de cemento</v>
          </cell>
          <cell r="C118" t="str">
            <v>M.L.</v>
          </cell>
          <cell r="D118">
            <v>13.5</v>
          </cell>
          <cell r="E118">
            <v>0</v>
          </cell>
          <cell r="F118">
            <v>0</v>
          </cell>
          <cell r="G118">
            <v>0</v>
          </cell>
          <cell r="H118">
            <v>1</v>
          </cell>
          <cell r="I118">
            <v>0</v>
          </cell>
          <cell r="J118">
            <v>0</v>
          </cell>
          <cell r="K118">
            <v>1</v>
          </cell>
          <cell r="L118">
            <v>0</v>
          </cell>
          <cell r="M118">
            <v>0</v>
          </cell>
          <cell r="N118">
            <v>147.51076923076928</v>
          </cell>
        </row>
        <row r="119">
          <cell r="A119" t="str">
            <v>Albañilería</v>
          </cell>
          <cell r="B119" t="str">
            <v>M. O.1006-3 [95] Montura de escalones en escaleras huella y contrahuella.</v>
          </cell>
          <cell r="C119" t="str">
            <v>M.L.</v>
          </cell>
          <cell r="D119">
            <v>8</v>
          </cell>
          <cell r="E119">
            <v>0</v>
          </cell>
          <cell r="F119">
            <v>0</v>
          </cell>
          <cell r="G119">
            <v>0</v>
          </cell>
          <cell r="H119">
            <v>1</v>
          </cell>
          <cell r="I119">
            <v>0</v>
          </cell>
          <cell r="J119">
            <v>0</v>
          </cell>
          <cell r="K119">
            <v>1</v>
          </cell>
          <cell r="L119">
            <v>0</v>
          </cell>
          <cell r="M119">
            <v>0</v>
          </cell>
          <cell r="N119">
            <v>248.92442307692318</v>
          </cell>
        </row>
        <row r="120">
          <cell r="A120" t="str">
            <v>Albañilería</v>
          </cell>
          <cell r="B120" t="str">
            <v>M. O.1006-4 [96] Revestimiento de escalones en mosaico.</v>
          </cell>
          <cell r="C120" t="str">
            <v>M.L.</v>
          </cell>
          <cell r="D120">
            <v>9.5</v>
          </cell>
          <cell r="E120">
            <v>0</v>
          </cell>
          <cell r="F120">
            <v>0</v>
          </cell>
          <cell r="G120">
            <v>0</v>
          </cell>
          <cell r="H120">
            <v>1</v>
          </cell>
          <cell r="I120">
            <v>0</v>
          </cell>
          <cell r="J120">
            <v>0</v>
          </cell>
          <cell r="K120">
            <v>1</v>
          </cell>
          <cell r="L120">
            <v>0</v>
          </cell>
          <cell r="M120">
            <v>0</v>
          </cell>
          <cell r="N120">
            <v>209.6205668016195</v>
          </cell>
        </row>
        <row r="121">
          <cell r="A121" t="str">
            <v>Albañilería</v>
          </cell>
          <cell r="B121" t="str">
            <v>M. O.1006-5 [97] Montura de escalones en accesos de granitos.</v>
          </cell>
          <cell r="C121" t="str">
            <v>M.L</v>
          </cell>
          <cell r="D121">
            <v>7</v>
          </cell>
          <cell r="E121">
            <v>0</v>
          </cell>
          <cell r="F121">
            <v>0</v>
          </cell>
          <cell r="G121">
            <v>0</v>
          </cell>
          <cell r="H121">
            <v>1</v>
          </cell>
          <cell r="I121">
            <v>0</v>
          </cell>
          <cell r="J121">
            <v>0</v>
          </cell>
          <cell r="K121">
            <v>1</v>
          </cell>
          <cell r="L121">
            <v>0</v>
          </cell>
          <cell r="M121">
            <v>0</v>
          </cell>
          <cell r="N121">
            <v>284.48505494505508</v>
          </cell>
        </row>
        <row r="122">
          <cell r="A122" t="str">
            <v>Albañilería</v>
          </cell>
          <cell r="B122" t="str">
            <v>M. O.1006-6 [98] Escalones revestidos de cerámica de fabricación nacional incluyendo huella, contrahuella y vuelo.</v>
          </cell>
          <cell r="C122" t="str">
            <v>M.L.</v>
          </cell>
          <cell r="D122">
            <v>4.9000000000000004</v>
          </cell>
          <cell r="E122">
            <v>0</v>
          </cell>
          <cell r="F122">
            <v>0</v>
          </cell>
          <cell r="G122">
            <v>0</v>
          </cell>
          <cell r="H122">
            <v>1</v>
          </cell>
          <cell r="I122">
            <v>0</v>
          </cell>
          <cell r="J122">
            <v>0</v>
          </cell>
          <cell r="K122">
            <v>1</v>
          </cell>
          <cell r="L122">
            <v>0</v>
          </cell>
          <cell r="M122">
            <v>0</v>
          </cell>
          <cell r="N122">
            <v>406.4072213500786</v>
          </cell>
        </row>
        <row r="123">
          <cell r="A123" t="str">
            <v>Albañilería</v>
          </cell>
          <cell r="B123" t="str">
            <v>M. O.1006-7 [99] Escalones revestidos de cerámica importada incluyendo huella, contrahuella y vuelo.</v>
          </cell>
          <cell r="C123" t="str">
            <v>M.L.</v>
          </cell>
          <cell r="D123">
            <v>4</v>
          </cell>
          <cell r="E123">
            <v>0</v>
          </cell>
          <cell r="F123">
            <v>0</v>
          </cell>
          <cell r="G123">
            <v>0</v>
          </cell>
          <cell r="H123">
            <v>1</v>
          </cell>
          <cell r="I123">
            <v>0</v>
          </cell>
          <cell r="J123">
            <v>0</v>
          </cell>
          <cell r="K123">
            <v>1</v>
          </cell>
          <cell r="L123">
            <v>0</v>
          </cell>
          <cell r="M123">
            <v>0</v>
          </cell>
          <cell r="N123">
            <v>497.84884615384635</v>
          </cell>
        </row>
        <row r="124">
          <cell r="A124" t="str">
            <v>Albañilería</v>
          </cell>
          <cell r="B124" t="str">
            <v>M. O.1006-8 [100] Confección de escalones y revestimiento de ladrillo.</v>
          </cell>
          <cell r="C124" t="str">
            <v>M.L.</v>
          </cell>
          <cell r="D124">
            <v>3.9</v>
          </cell>
          <cell r="E124">
            <v>0</v>
          </cell>
          <cell r="F124">
            <v>0</v>
          </cell>
          <cell r="G124">
            <v>0</v>
          </cell>
          <cell r="H124">
            <v>1</v>
          </cell>
          <cell r="I124">
            <v>0</v>
          </cell>
          <cell r="J124">
            <v>0</v>
          </cell>
          <cell r="K124">
            <v>1</v>
          </cell>
          <cell r="L124">
            <v>0</v>
          </cell>
          <cell r="M124">
            <v>0</v>
          </cell>
          <cell r="N124">
            <v>510.61420118343216</v>
          </cell>
        </row>
        <row r="125">
          <cell r="A125" t="str">
            <v>Albañilería</v>
          </cell>
          <cell r="B125" t="str">
            <v>M. O.1006-9 [101] Revestimiento de escalones en ladrillos.</v>
          </cell>
          <cell r="C125" t="str">
            <v>M.L.</v>
          </cell>
          <cell r="D125">
            <v>4.75</v>
          </cell>
          <cell r="E125">
            <v>0</v>
          </cell>
          <cell r="F125">
            <v>0</v>
          </cell>
          <cell r="G125">
            <v>0</v>
          </cell>
          <cell r="H125">
            <v>1</v>
          </cell>
          <cell r="I125">
            <v>0</v>
          </cell>
          <cell r="J125">
            <v>0</v>
          </cell>
          <cell r="K125">
            <v>1</v>
          </cell>
          <cell r="L125">
            <v>0</v>
          </cell>
          <cell r="M125">
            <v>0</v>
          </cell>
          <cell r="N125">
            <v>419.24113360323901</v>
          </cell>
        </row>
        <row r="126">
          <cell r="A126" t="str">
            <v>Albañilería</v>
          </cell>
          <cell r="B126" t="str">
            <v xml:space="preserve">REVESTIMIENTO DE PAREDES DE BAÑO  </v>
          </cell>
          <cell r="N126" t="str">
            <v>P. A.</v>
          </cell>
        </row>
        <row r="127">
          <cell r="A127" t="str">
            <v>Albañilería</v>
          </cell>
          <cell r="B127" t="str">
            <v>M. O.1007-1 [102] Colocación de losetas de cemento para baños de 12.5x25 cms.</v>
          </cell>
          <cell r="C127" t="str">
            <v>M²</v>
          </cell>
          <cell r="D127">
            <v>8</v>
          </cell>
          <cell r="E127">
            <v>0</v>
          </cell>
          <cell r="F127">
            <v>0</v>
          </cell>
          <cell r="G127">
            <v>0</v>
          </cell>
          <cell r="H127">
            <v>1</v>
          </cell>
          <cell r="I127">
            <v>0</v>
          </cell>
          <cell r="J127">
            <v>0</v>
          </cell>
          <cell r="K127">
            <v>1</v>
          </cell>
          <cell r="L127">
            <v>0</v>
          </cell>
          <cell r="M127">
            <v>0</v>
          </cell>
          <cell r="N127">
            <v>248.92442307692318</v>
          </cell>
        </row>
        <row r="128">
          <cell r="A128" t="str">
            <v>Albañilería</v>
          </cell>
          <cell r="B128" t="str">
            <v>M. O.1007-2 [103] Colocación de azulejos 15x15cms., con junta trabada.</v>
          </cell>
          <cell r="C128" t="str">
            <v>M²</v>
          </cell>
          <cell r="D128">
            <v>5</v>
          </cell>
          <cell r="E128">
            <v>0</v>
          </cell>
          <cell r="F128">
            <v>0</v>
          </cell>
          <cell r="G128">
            <v>0</v>
          </cell>
          <cell r="H128">
            <v>1</v>
          </cell>
          <cell r="I128">
            <v>0</v>
          </cell>
          <cell r="J128">
            <v>0</v>
          </cell>
          <cell r="K128">
            <v>1</v>
          </cell>
          <cell r="L128">
            <v>0</v>
          </cell>
          <cell r="M128">
            <v>0</v>
          </cell>
          <cell r="N128">
            <v>398.27907692307707</v>
          </cell>
        </row>
        <row r="129">
          <cell r="A129" t="str">
            <v>Albañilería</v>
          </cell>
          <cell r="B129" t="str">
            <v>M. O.1007-3 [104] Colocación de azulejos10x10cms., en plumilla.</v>
          </cell>
          <cell r="C129" t="str">
            <v>M²</v>
          </cell>
          <cell r="D129">
            <v>2.5</v>
          </cell>
          <cell r="E129">
            <v>0</v>
          </cell>
          <cell r="F129">
            <v>0</v>
          </cell>
          <cell r="G129">
            <v>0</v>
          </cell>
          <cell r="H129">
            <v>1</v>
          </cell>
          <cell r="I129">
            <v>0</v>
          </cell>
          <cell r="J129">
            <v>0</v>
          </cell>
          <cell r="K129">
            <v>1</v>
          </cell>
          <cell r="L129">
            <v>0</v>
          </cell>
          <cell r="M129">
            <v>0</v>
          </cell>
          <cell r="N129">
            <v>796.55815384615414</v>
          </cell>
        </row>
        <row r="130">
          <cell r="A130" t="str">
            <v>Albañilería</v>
          </cell>
          <cell r="B130" t="str">
            <v>M. O.1007-4 [105] Colocación de azulejos 10x10cms., con junta corrida.</v>
          </cell>
          <cell r="C130" t="str">
            <v>M²</v>
          </cell>
          <cell r="D130">
            <v>3</v>
          </cell>
          <cell r="E130">
            <v>0</v>
          </cell>
          <cell r="F130">
            <v>0</v>
          </cell>
          <cell r="G130">
            <v>0</v>
          </cell>
          <cell r="H130">
            <v>1</v>
          </cell>
          <cell r="I130">
            <v>0</v>
          </cell>
          <cell r="J130">
            <v>0</v>
          </cell>
          <cell r="K130">
            <v>1</v>
          </cell>
          <cell r="L130">
            <v>0</v>
          </cell>
          <cell r="M130">
            <v>0</v>
          </cell>
          <cell r="N130">
            <v>663.79846153846177</v>
          </cell>
        </row>
        <row r="131">
          <cell r="A131" t="str">
            <v>Albañilería</v>
          </cell>
          <cell r="B131" t="str">
            <v>M. O.1007-5 [106] Colocación de azulejos en combinación</v>
          </cell>
          <cell r="C131" t="str">
            <v>M²</v>
          </cell>
          <cell r="D131">
            <v>4.3</v>
          </cell>
          <cell r="E131">
            <v>0</v>
          </cell>
          <cell r="F131">
            <v>0</v>
          </cell>
          <cell r="G131">
            <v>0</v>
          </cell>
          <cell r="H131">
            <v>1</v>
          </cell>
          <cell r="I131">
            <v>0</v>
          </cell>
          <cell r="J131">
            <v>0</v>
          </cell>
          <cell r="K131">
            <v>1</v>
          </cell>
          <cell r="L131">
            <v>0</v>
          </cell>
          <cell r="M131">
            <v>0</v>
          </cell>
          <cell r="N131">
            <v>463.11520572450826</v>
          </cell>
        </row>
        <row r="132">
          <cell r="A132" t="str">
            <v>Albañilería</v>
          </cell>
          <cell r="B132" t="str">
            <v>M. O.1007-6 [107] Colocación de azulejos 15x15cms, con junta corrida</v>
          </cell>
          <cell r="C132" t="str">
            <v>M²</v>
          </cell>
          <cell r="D132">
            <v>5.25</v>
          </cell>
          <cell r="E132">
            <v>0</v>
          </cell>
          <cell r="F132">
            <v>0</v>
          </cell>
          <cell r="G132">
            <v>0</v>
          </cell>
          <cell r="H132">
            <v>1</v>
          </cell>
          <cell r="I132">
            <v>0</v>
          </cell>
          <cell r="J132">
            <v>0</v>
          </cell>
          <cell r="K132">
            <v>1</v>
          </cell>
          <cell r="L132">
            <v>0</v>
          </cell>
          <cell r="M132">
            <v>0</v>
          </cell>
          <cell r="N132">
            <v>379.31340659340674</v>
          </cell>
        </row>
        <row r="133">
          <cell r="A133" t="str">
            <v>Albañilería</v>
          </cell>
          <cell r="B133" t="str">
            <v>M. O.1007-7 [108] Bañera revestida con azulejos altura 30cms.,  hasta 1.50 mts.</v>
          </cell>
          <cell r="C133" t="str">
            <v>Ud</v>
          </cell>
          <cell r="D133">
            <v>0.75</v>
          </cell>
          <cell r="E133">
            <v>0</v>
          </cell>
          <cell r="F133">
            <v>0</v>
          </cell>
          <cell r="G133">
            <v>0</v>
          </cell>
          <cell r="H133">
            <v>1</v>
          </cell>
          <cell r="I133">
            <v>0</v>
          </cell>
          <cell r="J133">
            <v>0</v>
          </cell>
          <cell r="K133">
            <v>1</v>
          </cell>
          <cell r="L133">
            <v>0</v>
          </cell>
          <cell r="M133">
            <v>0</v>
          </cell>
          <cell r="N133">
            <v>2655.1938461538471</v>
          </cell>
        </row>
        <row r="134">
          <cell r="A134" t="str">
            <v>Albañilería</v>
          </cell>
          <cell r="B134" t="str">
            <v>M. O.1007-8 [109] Bañera revestida con azulejos altura 30cms., desde 1.50mts. hasta 1.80mts. de largo.</v>
          </cell>
          <cell r="C134" t="str">
            <v>Ud</v>
          </cell>
          <cell r="D134">
            <v>0.65</v>
          </cell>
          <cell r="E134">
            <v>0</v>
          </cell>
          <cell r="F134">
            <v>0</v>
          </cell>
          <cell r="G134">
            <v>0</v>
          </cell>
          <cell r="H134">
            <v>1</v>
          </cell>
          <cell r="I134">
            <v>0</v>
          </cell>
          <cell r="J134">
            <v>0</v>
          </cell>
          <cell r="K134">
            <v>1</v>
          </cell>
          <cell r="L134">
            <v>0</v>
          </cell>
          <cell r="M134">
            <v>0</v>
          </cell>
          <cell r="N134">
            <v>3063.6852071005928</v>
          </cell>
        </row>
        <row r="135">
          <cell r="A135" t="str">
            <v>Albañilería</v>
          </cell>
          <cell r="B135" t="str">
            <v>M. O.1007-9 [110] Bañera empotrada revestida con cerámica de fabricación nacional.</v>
          </cell>
          <cell r="C135" t="str">
            <v>Ud</v>
          </cell>
          <cell r="D135" t="str">
            <v>P. A.</v>
          </cell>
          <cell r="E135">
            <v>0</v>
          </cell>
          <cell r="F135">
            <v>0</v>
          </cell>
          <cell r="G135">
            <v>0</v>
          </cell>
          <cell r="H135">
            <v>1</v>
          </cell>
          <cell r="I135">
            <v>0</v>
          </cell>
          <cell r="J135">
            <v>0</v>
          </cell>
          <cell r="K135">
            <v>1</v>
          </cell>
          <cell r="L135">
            <v>0</v>
          </cell>
          <cell r="M135">
            <v>0</v>
          </cell>
          <cell r="N135" t="str">
            <v>P. A.</v>
          </cell>
        </row>
        <row r="136">
          <cell r="A136" t="str">
            <v>Albañilería</v>
          </cell>
          <cell r="B136" t="str">
            <v>M. O.1007-10 [111] Bañera empotrada revestida con cerámica importada.</v>
          </cell>
          <cell r="C136" t="str">
            <v>Ud</v>
          </cell>
          <cell r="D136" t="str">
            <v>P. A.</v>
          </cell>
          <cell r="E136">
            <v>0</v>
          </cell>
          <cell r="F136">
            <v>0</v>
          </cell>
          <cell r="G136">
            <v>0</v>
          </cell>
          <cell r="H136">
            <v>1</v>
          </cell>
          <cell r="I136">
            <v>0</v>
          </cell>
          <cell r="J136">
            <v>0</v>
          </cell>
          <cell r="K136">
            <v>1</v>
          </cell>
          <cell r="L136">
            <v>0</v>
          </cell>
          <cell r="M136">
            <v>0</v>
          </cell>
          <cell r="N136" t="str">
            <v>P. A.</v>
          </cell>
        </row>
        <row r="137">
          <cell r="A137" t="str">
            <v>Albañilería</v>
          </cell>
          <cell r="B137" t="str">
            <v>M. O.1007-11 [112] Bañera cónica.</v>
          </cell>
          <cell r="C137" t="str">
            <v>Ud</v>
          </cell>
          <cell r="D137" t="str">
            <v>P. A.</v>
          </cell>
          <cell r="E137">
            <v>0</v>
          </cell>
          <cell r="F137">
            <v>0</v>
          </cell>
          <cell r="G137">
            <v>0</v>
          </cell>
          <cell r="H137">
            <v>1</v>
          </cell>
          <cell r="I137">
            <v>0</v>
          </cell>
          <cell r="J137">
            <v>0</v>
          </cell>
          <cell r="K137">
            <v>1</v>
          </cell>
          <cell r="L137">
            <v>0</v>
          </cell>
          <cell r="M137">
            <v>0</v>
          </cell>
          <cell r="N137" t="str">
            <v>P. A.</v>
          </cell>
        </row>
        <row r="138">
          <cell r="A138" t="str">
            <v>Albañilería</v>
          </cell>
          <cell r="B138" t="str">
            <v>M. O.1007-12 [113] Mochetas de azulejos</v>
          </cell>
          <cell r="C138" t="str">
            <v>M.L.</v>
          </cell>
          <cell r="D138">
            <v>8</v>
          </cell>
          <cell r="E138">
            <v>0</v>
          </cell>
          <cell r="F138">
            <v>0</v>
          </cell>
          <cell r="G138">
            <v>0</v>
          </cell>
          <cell r="H138">
            <v>1</v>
          </cell>
          <cell r="I138">
            <v>0</v>
          </cell>
          <cell r="J138">
            <v>0</v>
          </cell>
          <cell r="K138">
            <v>1</v>
          </cell>
          <cell r="L138">
            <v>0</v>
          </cell>
          <cell r="M138">
            <v>0</v>
          </cell>
          <cell r="N138">
            <v>248.92442307692318</v>
          </cell>
        </row>
        <row r="139">
          <cell r="A139" t="str">
            <v>Albañilería</v>
          </cell>
          <cell r="B139" t="str">
            <v>M. O.1007-13 [114] Mochetas de cerámica de fabricación nacional.</v>
          </cell>
          <cell r="C139" t="str">
            <v>M.L.</v>
          </cell>
          <cell r="D139">
            <v>7</v>
          </cell>
          <cell r="E139">
            <v>0</v>
          </cell>
          <cell r="F139">
            <v>0</v>
          </cell>
          <cell r="G139">
            <v>0</v>
          </cell>
          <cell r="H139">
            <v>1</v>
          </cell>
          <cell r="I139">
            <v>0</v>
          </cell>
          <cell r="J139">
            <v>0</v>
          </cell>
          <cell r="K139">
            <v>1</v>
          </cell>
          <cell r="L139">
            <v>0</v>
          </cell>
          <cell r="M139">
            <v>0</v>
          </cell>
          <cell r="N139">
            <v>284.48505494505508</v>
          </cell>
        </row>
        <row r="140">
          <cell r="A140" t="str">
            <v>Albañilería</v>
          </cell>
          <cell r="B140" t="str">
            <v>M. O.1007-14 [115] Mochetas de cerámica importada</v>
          </cell>
          <cell r="C140" t="str">
            <v>M.L.</v>
          </cell>
          <cell r="D140">
            <v>6.5</v>
          </cell>
          <cell r="E140">
            <v>0</v>
          </cell>
          <cell r="F140">
            <v>0</v>
          </cell>
          <cell r="G140">
            <v>0</v>
          </cell>
          <cell r="H140">
            <v>1</v>
          </cell>
          <cell r="I140">
            <v>0</v>
          </cell>
          <cell r="J140">
            <v>0</v>
          </cell>
          <cell r="K140">
            <v>1</v>
          </cell>
          <cell r="L140">
            <v>0</v>
          </cell>
          <cell r="M140">
            <v>0</v>
          </cell>
          <cell r="N140">
            <v>306.36852071005927</v>
          </cell>
        </row>
        <row r="141">
          <cell r="A141" t="str">
            <v>Albañilería</v>
          </cell>
          <cell r="B141" t="str">
            <v>M. O.1007-15 [116] Colocación en paredes de losetas de cerámica de fabricación nacional, de 15x15 hasta 20x20cms.</v>
          </cell>
          <cell r="C141" t="str">
            <v>M²</v>
          </cell>
          <cell r="D141">
            <v>5.25</v>
          </cell>
          <cell r="E141">
            <v>0</v>
          </cell>
          <cell r="F141">
            <v>0</v>
          </cell>
          <cell r="G141">
            <v>0</v>
          </cell>
          <cell r="H141">
            <v>1</v>
          </cell>
          <cell r="I141">
            <v>0</v>
          </cell>
          <cell r="J141">
            <v>0</v>
          </cell>
          <cell r="K141">
            <v>1</v>
          </cell>
          <cell r="L141">
            <v>0</v>
          </cell>
          <cell r="M141">
            <v>0</v>
          </cell>
          <cell r="N141">
            <v>379.31340659340674</v>
          </cell>
        </row>
        <row r="142">
          <cell r="A142" t="str">
            <v>Albañilería</v>
          </cell>
          <cell r="B142" t="str">
            <v>M. O.1007-16 [117] Colocación en paredes de losetas de cerámica importada, de 15x15 hasta 20x20cms.</v>
          </cell>
          <cell r="C142" t="str">
            <v>M²</v>
          </cell>
          <cell r="D142">
            <v>4.75</v>
          </cell>
          <cell r="E142">
            <v>0</v>
          </cell>
          <cell r="F142">
            <v>0</v>
          </cell>
          <cell r="G142">
            <v>0</v>
          </cell>
          <cell r="H142">
            <v>1</v>
          </cell>
          <cell r="I142">
            <v>0</v>
          </cell>
          <cell r="J142">
            <v>0</v>
          </cell>
          <cell r="K142">
            <v>1</v>
          </cell>
          <cell r="L142">
            <v>0</v>
          </cell>
          <cell r="M142">
            <v>0</v>
          </cell>
          <cell r="N142">
            <v>419.24113360323901</v>
          </cell>
        </row>
        <row r="143">
          <cell r="A143" t="str">
            <v>Albañilería</v>
          </cell>
          <cell r="B143" t="str">
            <v>M. O.1007-17 [118] Colocación en paredes de losetas de cerámica de fabricación nacional, de 30x30 hasta 40x40 cms.</v>
          </cell>
          <cell r="C143" t="str">
            <v>M²</v>
          </cell>
          <cell r="D143">
            <v>4</v>
          </cell>
          <cell r="E143">
            <v>0</v>
          </cell>
          <cell r="F143">
            <v>0</v>
          </cell>
          <cell r="G143">
            <v>0</v>
          </cell>
          <cell r="H143">
            <v>1</v>
          </cell>
          <cell r="I143">
            <v>0</v>
          </cell>
          <cell r="J143">
            <v>0</v>
          </cell>
          <cell r="K143">
            <v>1</v>
          </cell>
          <cell r="L143">
            <v>0</v>
          </cell>
          <cell r="M143">
            <v>0</v>
          </cell>
          <cell r="N143">
            <v>497.84884615384635</v>
          </cell>
        </row>
        <row r="144">
          <cell r="A144" t="str">
            <v>Albañilería</v>
          </cell>
          <cell r="B144" t="str">
            <v>M. O.1007-18 [119] Colocación  en paredes de losetas de cerámica importada, de 30x30 hasta 40x40cms.</v>
          </cell>
          <cell r="C144" t="str">
            <v>M²</v>
          </cell>
          <cell r="D144">
            <v>3.5</v>
          </cell>
          <cell r="E144">
            <v>0</v>
          </cell>
          <cell r="F144">
            <v>0</v>
          </cell>
          <cell r="G144">
            <v>0</v>
          </cell>
          <cell r="H144">
            <v>1</v>
          </cell>
          <cell r="I144">
            <v>0</v>
          </cell>
          <cell r="J144">
            <v>0</v>
          </cell>
          <cell r="K144">
            <v>1</v>
          </cell>
          <cell r="L144">
            <v>0</v>
          </cell>
          <cell r="M144">
            <v>0</v>
          </cell>
          <cell r="N144">
            <v>568.97010989011017</v>
          </cell>
        </row>
        <row r="145">
          <cell r="A145" t="str">
            <v>Albañilería</v>
          </cell>
          <cell r="B145" t="str">
            <v>M. O.1007-19 [120] Hechura de base para baño.</v>
          </cell>
          <cell r="C145" t="str">
            <v>Ud</v>
          </cell>
          <cell r="D145">
            <v>6</v>
          </cell>
          <cell r="E145">
            <v>0</v>
          </cell>
          <cell r="F145">
            <v>0</v>
          </cell>
          <cell r="G145">
            <v>0</v>
          </cell>
          <cell r="H145">
            <v>1</v>
          </cell>
          <cell r="I145">
            <v>0</v>
          </cell>
          <cell r="J145">
            <v>0</v>
          </cell>
          <cell r="K145">
            <v>1</v>
          </cell>
          <cell r="L145">
            <v>0</v>
          </cell>
          <cell r="M145">
            <v>0</v>
          </cell>
          <cell r="N145">
            <v>331.89923076923088</v>
          </cell>
        </row>
        <row r="146">
          <cell r="A146" t="str">
            <v>Albañilería</v>
          </cell>
          <cell r="B146" t="str">
            <v>M. O.1007-20 [121] Hechura de meseta de baño revestida en azulejos o cerámica.</v>
          </cell>
          <cell r="C146" t="str">
            <v>Ud</v>
          </cell>
          <cell r="D146">
            <v>2.2999999999999998</v>
          </cell>
          <cell r="E146">
            <v>0</v>
          </cell>
          <cell r="F146">
            <v>0</v>
          </cell>
          <cell r="G146">
            <v>0</v>
          </cell>
          <cell r="H146">
            <v>1</v>
          </cell>
          <cell r="I146">
            <v>0</v>
          </cell>
          <cell r="J146">
            <v>0</v>
          </cell>
          <cell r="K146">
            <v>1</v>
          </cell>
          <cell r="L146">
            <v>0</v>
          </cell>
          <cell r="M146">
            <v>0</v>
          </cell>
          <cell r="N146">
            <v>865.824080267559</v>
          </cell>
        </row>
        <row r="147">
          <cell r="A147" t="str">
            <v>Albañilería</v>
          </cell>
          <cell r="B147" t="str">
            <v>M. O.1007-21 [122] Colocación de losetas  para revestir muros de 8x20cms.</v>
          </cell>
          <cell r="C147" t="str">
            <v>M²</v>
          </cell>
          <cell r="D147">
            <v>3.5</v>
          </cell>
          <cell r="E147">
            <v>0</v>
          </cell>
          <cell r="F147">
            <v>0</v>
          </cell>
          <cell r="G147">
            <v>0</v>
          </cell>
          <cell r="H147">
            <v>1</v>
          </cell>
          <cell r="I147">
            <v>0</v>
          </cell>
          <cell r="J147">
            <v>0</v>
          </cell>
          <cell r="K147">
            <v>1</v>
          </cell>
          <cell r="L147">
            <v>0</v>
          </cell>
          <cell r="M147">
            <v>0</v>
          </cell>
          <cell r="N147">
            <v>568.97010989011017</v>
          </cell>
        </row>
        <row r="148">
          <cell r="A148" t="str">
            <v>Albañilería</v>
          </cell>
          <cell r="B148" t="str">
            <v>M. O.1007-22 [123] Colocación de losetas para revestir muros de 5x20cms.</v>
          </cell>
          <cell r="C148" t="str">
            <v>M²</v>
          </cell>
          <cell r="D148">
            <v>3</v>
          </cell>
          <cell r="E148">
            <v>0</v>
          </cell>
          <cell r="F148">
            <v>0</v>
          </cell>
          <cell r="G148">
            <v>0</v>
          </cell>
          <cell r="H148">
            <v>1</v>
          </cell>
          <cell r="I148">
            <v>0</v>
          </cell>
          <cell r="J148">
            <v>0</v>
          </cell>
          <cell r="K148">
            <v>1</v>
          </cell>
          <cell r="L148">
            <v>0</v>
          </cell>
          <cell r="M148">
            <v>0</v>
          </cell>
          <cell r="N148">
            <v>663.79846153846177</v>
          </cell>
        </row>
        <row r="149">
          <cell r="A149" t="str">
            <v>Albañilería</v>
          </cell>
          <cell r="B149" t="str">
            <v>M. O.1007-23 [124] Colocación de losetas ornamentales en paredes.</v>
          </cell>
          <cell r="C149" t="str">
            <v>M²</v>
          </cell>
          <cell r="D149">
            <v>4</v>
          </cell>
          <cell r="E149">
            <v>0</v>
          </cell>
          <cell r="F149">
            <v>0</v>
          </cell>
          <cell r="G149">
            <v>0</v>
          </cell>
          <cell r="H149">
            <v>1</v>
          </cell>
          <cell r="I149">
            <v>0</v>
          </cell>
          <cell r="J149">
            <v>0</v>
          </cell>
          <cell r="K149">
            <v>1</v>
          </cell>
          <cell r="L149">
            <v>0</v>
          </cell>
          <cell r="M149">
            <v>0</v>
          </cell>
          <cell r="N149">
            <v>497.84884615384635</v>
          </cell>
        </row>
        <row r="150">
          <cell r="A150" t="str">
            <v>Albañilería</v>
          </cell>
          <cell r="B150" t="str">
            <v>M. O.1007-24 [125] Colocación de fachaicos</v>
          </cell>
          <cell r="C150" t="str">
            <v>M²</v>
          </cell>
          <cell r="D150">
            <v>4.5</v>
          </cell>
          <cell r="E150">
            <v>0</v>
          </cell>
          <cell r="F150">
            <v>0</v>
          </cell>
          <cell r="G150">
            <v>0</v>
          </cell>
          <cell r="H150">
            <v>1</v>
          </cell>
          <cell r="I150">
            <v>0</v>
          </cell>
          <cell r="J150">
            <v>0</v>
          </cell>
          <cell r="K150">
            <v>1</v>
          </cell>
          <cell r="L150">
            <v>0</v>
          </cell>
          <cell r="M150">
            <v>0</v>
          </cell>
          <cell r="N150">
            <v>442.53230769230788</v>
          </cell>
        </row>
        <row r="151">
          <cell r="A151" t="str">
            <v>Albañilería</v>
          </cell>
          <cell r="B151" t="str">
            <v xml:space="preserve">INSTALACIÓN ACCESORIOS DE BAÑO  </v>
          </cell>
          <cell r="H151">
            <v>1</v>
          </cell>
          <cell r="K151">
            <v>1</v>
          </cell>
          <cell r="N151" t="str">
            <v>P. A.</v>
          </cell>
        </row>
        <row r="152">
          <cell r="A152" t="str">
            <v>Albañilería</v>
          </cell>
          <cell r="B152" t="str">
            <v>M. O.1008-1 [126] Montura de botiquín corriente sin empotrar.</v>
          </cell>
          <cell r="C152" t="str">
            <v>Ud</v>
          </cell>
          <cell r="D152">
            <v>9</v>
          </cell>
          <cell r="E152">
            <v>0</v>
          </cell>
          <cell r="F152">
            <v>0</v>
          </cell>
          <cell r="G152">
            <v>0</v>
          </cell>
          <cell r="H152">
            <v>1</v>
          </cell>
          <cell r="I152">
            <v>0</v>
          </cell>
          <cell r="J152">
            <v>0</v>
          </cell>
          <cell r="K152">
            <v>1</v>
          </cell>
          <cell r="L152">
            <v>0</v>
          </cell>
          <cell r="M152">
            <v>0</v>
          </cell>
          <cell r="N152">
            <v>221.26615384615394</v>
          </cell>
        </row>
        <row r="153">
          <cell r="A153" t="str">
            <v>Albañilería</v>
          </cell>
          <cell r="B153" t="str">
            <v>M. O.1008-2 [127] Montura de Botiquín corriente empotrado.</v>
          </cell>
          <cell r="C153" t="str">
            <v>Ud</v>
          </cell>
          <cell r="D153">
            <v>2.5</v>
          </cell>
          <cell r="E153">
            <v>0</v>
          </cell>
          <cell r="F153">
            <v>0</v>
          </cell>
          <cell r="G153">
            <v>0</v>
          </cell>
          <cell r="H153">
            <v>1</v>
          </cell>
          <cell r="I153">
            <v>0</v>
          </cell>
          <cell r="J153">
            <v>0</v>
          </cell>
          <cell r="K153">
            <v>1</v>
          </cell>
          <cell r="L153">
            <v>0</v>
          </cell>
          <cell r="M153">
            <v>0</v>
          </cell>
          <cell r="N153">
            <v>796.55815384615414</v>
          </cell>
        </row>
        <row r="154">
          <cell r="A154" t="str">
            <v>Albañilería</v>
          </cell>
          <cell r="B154" t="str">
            <v>M. O.1008-3 [128] Montura de botiquín de lujo sin empotrar.</v>
          </cell>
          <cell r="C154" t="str">
            <v>Ud</v>
          </cell>
          <cell r="D154">
            <v>1.5</v>
          </cell>
          <cell r="E154">
            <v>0</v>
          </cell>
          <cell r="F154">
            <v>0</v>
          </cell>
          <cell r="G154">
            <v>0</v>
          </cell>
          <cell r="H154">
            <v>1</v>
          </cell>
          <cell r="I154">
            <v>0</v>
          </cell>
          <cell r="J154">
            <v>0</v>
          </cell>
          <cell r="K154">
            <v>1</v>
          </cell>
          <cell r="L154">
            <v>0</v>
          </cell>
          <cell r="M154">
            <v>0</v>
          </cell>
          <cell r="N154">
            <v>1327.5969230769235</v>
          </cell>
        </row>
        <row r="155">
          <cell r="A155" t="str">
            <v>Albañilería</v>
          </cell>
          <cell r="B155" t="str">
            <v>M. O.1008-4 [129] Montura de botiquín de lujo empotrado.</v>
          </cell>
          <cell r="C155" t="str">
            <v>Ud</v>
          </cell>
          <cell r="D155">
            <v>1</v>
          </cell>
          <cell r="E155">
            <v>0</v>
          </cell>
          <cell r="F155">
            <v>0</v>
          </cell>
          <cell r="G155">
            <v>0</v>
          </cell>
          <cell r="H155">
            <v>1</v>
          </cell>
          <cell r="I155">
            <v>0</v>
          </cell>
          <cell r="J155">
            <v>0</v>
          </cell>
          <cell r="K155">
            <v>1</v>
          </cell>
          <cell r="L155">
            <v>0</v>
          </cell>
          <cell r="M155">
            <v>0</v>
          </cell>
          <cell r="N155">
            <v>1991.3953846153854</v>
          </cell>
        </row>
        <row r="156">
          <cell r="A156" t="str">
            <v>Albañilería</v>
          </cell>
          <cell r="B156" t="str">
            <v>M. O.1008-5 [130] Montura de accesorios empotrados.</v>
          </cell>
          <cell r="C156" t="str">
            <v>Ud</v>
          </cell>
          <cell r="D156">
            <v>7</v>
          </cell>
          <cell r="E156">
            <v>0</v>
          </cell>
          <cell r="F156">
            <v>0</v>
          </cell>
          <cell r="G156">
            <v>0</v>
          </cell>
          <cell r="H156">
            <v>1</v>
          </cell>
          <cell r="I156">
            <v>0</v>
          </cell>
          <cell r="J156">
            <v>0</v>
          </cell>
          <cell r="K156">
            <v>1</v>
          </cell>
          <cell r="L156">
            <v>0</v>
          </cell>
          <cell r="M156">
            <v>0</v>
          </cell>
          <cell r="N156">
            <v>284.48505494505508</v>
          </cell>
        </row>
        <row r="157">
          <cell r="A157" t="str">
            <v>Albañilería</v>
          </cell>
          <cell r="B157" t="str">
            <v>M. O.1008-6 [131] Montura de accesorios  atornillados.</v>
          </cell>
          <cell r="C157" t="str">
            <v>Ud</v>
          </cell>
          <cell r="D157">
            <v>10</v>
          </cell>
          <cell r="E157">
            <v>0</v>
          </cell>
          <cell r="F157">
            <v>0</v>
          </cell>
          <cell r="G157">
            <v>0</v>
          </cell>
          <cell r="H157">
            <v>1</v>
          </cell>
          <cell r="I157">
            <v>0</v>
          </cell>
          <cell r="J157">
            <v>0</v>
          </cell>
          <cell r="K157">
            <v>1</v>
          </cell>
          <cell r="L157">
            <v>0</v>
          </cell>
          <cell r="M157">
            <v>0</v>
          </cell>
          <cell r="N157">
            <v>199.13953846153854</v>
          </cell>
        </row>
        <row r="158">
          <cell r="A158" t="str">
            <v>Albañilería</v>
          </cell>
          <cell r="B158" t="str">
            <v>M. O.1008-7 [132] Montura de papeleras porta servilletas.</v>
          </cell>
          <cell r="C158" t="str">
            <v>Ud</v>
          </cell>
          <cell r="D158">
            <v>10</v>
          </cell>
          <cell r="E158">
            <v>0</v>
          </cell>
          <cell r="F158">
            <v>0</v>
          </cell>
          <cell r="G158">
            <v>0</v>
          </cell>
          <cell r="H158">
            <v>1</v>
          </cell>
          <cell r="I158">
            <v>0</v>
          </cell>
          <cell r="J158">
            <v>0</v>
          </cell>
          <cell r="K158">
            <v>1</v>
          </cell>
          <cell r="L158">
            <v>0</v>
          </cell>
          <cell r="M158">
            <v>0</v>
          </cell>
          <cell r="N158">
            <v>199.13953846153854</v>
          </cell>
        </row>
        <row r="159">
          <cell r="A159" t="str">
            <v>Albañilería</v>
          </cell>
          <cell r="B159" t="str">
            <v>M. O.1008-8 [133] Montura de repisa para baños  corrientes.</v>
          </cell>
          <cell r="C159" t="str">
            <v>Ud</v>
          </cell>
          <cell r="D159">
            <v>6</v>
          </cell>
          <cell r="E159">
            <v>0</v>
          </cell>
          <cell r="F159">
            <v>0</v>
          </cell>
          <cell r="G159">
            <v>0</v>
          </cell>
          <cell r="H159">
            <v>1</v>
          </cell>
          <cell r="I159">
            <v>0</v>
          </cell>
          <cell r="J159">
            <v>0</v>
          </cell>
          <cell r="K159">
            <v>1</v>
          </cell>
          <cell r="L159">
            <v>0</v>
          </cell>
          <cell r="M159">
            <v>0</v>
          </cell>
          <cell r="N159">
            <v>331.89923076923088</v>
          </cell>
        </row>
        <row r="160">
          <cell r="A160" t="str">
            <v>Albañilería</v>
          </cell>
          <cell r="B160" t="str">
            <v xml:space="preserve">TRABAJOS EN LADRILLOS  </v>
          </cell>
          <cell r="H160">
            <v>1</v>
          </cell>
          <cell r="K160">
            <v>1</v>
          </cell>
          <cell r="N160" t="str">
            <v>P. A.</v>
          </cell>
        </row>
        <row r="161">
          <cell r="A161" t="str">
            <v>Albañilería</v>
          </cell>
          <cell r="B161" t="str">
            <v>M. O.1009-1 [134] Colocación de ladrillos limpios a una cara.</v>
          </cell>
          <cell r="C161" t="str">
            <v>Mill.</v>
          </cell>
          <cell r="D161">
            <v>0.2</v>
          </cell>
          <cell r="E161">
            <v>0</v>
          </cell>
          <cell r="F161">
            <v>0</v>
          </cell>
          <cell r="G161">
            <v>0</v>
          </cell>
          <cell r="H161">
            <v>1</v>
          </cell>
          <cell r="I161">
            <v>0</v>
          </cell>
          <cell r="J161">
            <v>0</v>
          </cell>
          <cell r="K161">
            <v>1</v>
          </cell>
          <cell r="L161">
            <v>0</v>
          </cell>
          <cell r="M161">
            <v>0</v>
          </cell>
          <cell r="N161">
            <v>9956.9769230769271</v>
          </cell>
        </row>
        <row r="162">
          <cell r="A162" t="str">
            <v>Albañilería</v>
          </cell>
          <cell r="B162" t="str">
            <v>M. O.1009-2 [135] Colocación de ladrillos refractarios de 5x10x25cms.</v>
          </cell>
          <cell r="C162" t="str">
            <v>Mill.</v>
          </cell>
          <cell r="D162">
            <v>0.19</v>
          </cell>
          <cell r="E162">
            <v>0</v>
          </cell>
          <cell r="F162">
            <v>0</v>
          </cell>
          <cell r="G162">
            <v>0</v>
          </cell>
          <cell r="H162">
            <v>1</v>
          </cell>
          <cell r="I162">
            <v>0</v>
          </cell>
          <cell r="J162">
            <v>0</v>
          </cell>
          <cell r="K162">
            <v>1</v>
          </cell>
          <cell r="L162">
            <v>0</v>
          </cell>
          <cell r="M162">
            <v>0</v>
          </cell>
          <cell r="N162">
            <v>10481.028340080975</v>
          </cell>
        </row>
        <row r="163">
          <cell r="A163" t="str">
            <v>Albañilería</v>
          </cell>
          <cell r="B163" t="str">
            <v>M. O.1009-3 [136] Colocación de ladrillos limpios a dos caras.</v>
          </cell>
          <cell r="C163" t="str">
            <v>Mill.</v>
          </cell>
          <cell r="D163">
            <v>0.16</v>
          </cell>
          <cell r="E163">
            <v>0</v>
          </cell>
          <cell r="F163">
            <v>0</v>
          </cell>
          <cell r="G163">
            <v>0</v>
          </cell>
          <cell r="H163">
            <v>1</v>
          </cell>
          <cell r="I163">
            <v>0</v>
          </cell>
          <cell r="J163">
            <v>0</v>
          </cell>
          <cell r="K163">
            <v>1</v>
          </cell>
          <cell r="L163">
            <v>0</v>
          </cell>
          <cell r="M163">
            <v>0</v>
          </cell>
          <cell r="N163">
            <v>12446.221153846158</v>
          </cell>
        </row>
        <row r="164">
          <cell r="A164" t="str">
            <v>Albañilería</v>
          </cell>
          <cell r="B164" t="str">
            <v>M. O.1009-4 [137] Colocación de ladrillos para pañetar en muros.</v>
          </cell>
          <cell r="C164" t="str">
            <v>Mill.</v>
          </cell>
          <cell r="D164">
            <v>0.28999999999999998</v>
          </cell>
          <cell r="E164">
            <v>0</v>
          </cell>
          <cell r="F164">
            <v>0</v>
          </cell>
          <cell r="G164">
            <v>0</v>
          </cell>
          <cell r="H164">
            <v>1</v>
          </cell>
          <cell r="I164">
            <v>0</v>
          </cell>
          <cell r="J164">
            <v>0</v>
          </cell>
          <cell r="K164">
            <v>1</v>
          </cell>
          <cell r="L164">
            <v>0</v>
          </cell>
          <cell r="M164">
            <v>0</v>
          </cell>
          <cell r="N164">
            <v>6866.8806366047775</v>
          </cell>
        </row>
        <row r="165">
          <cell r="A165" t="str">
            <v>Albañilería</v>
          </cell>
          <cell r="B165" t="str">
            <v>M. O.1009-5 [138] Colocación de ladrillos de otro tipo no especificado.</v>
          </cell>
          <cell r="C165" t="str">
            <v>Mill.</v>
          </cell>
          <cell r="D165">
            <v>0.21</v>
          </cell>
          <cell r="E165">
            <v>0</v>
          </cell>
          <cell r="F165">
            <v>0</v>
          </cell>
          <cell r="G165">
            <v>0</v>
          </cell>
          <cell r="H165">
            <v>1</v>
          </cell>
          <cell r="I165">
            <v>0</v>
          </cell>
          <cell r="J165">
            <v>0</v>
          </cell>
          <cell r="K165">
            <v>1</v>
          </cell>
          <cell r="L165">
            <v>0</v>
          </cell>
          <cell r="M165">
            <v>0</v>
          </cell>
          <cell r="N165">
            <v>9482.8351648351691</v>
          </cell>
        </row>
        <row r="166">
          <cell r="A166" t="str">
            <v>Albañilería</v>
          </cell>
          <cell r="B166" t="str">
            <v>M. O.1009-6 [139] Confección de arcos de ladrillos.</v>
          </cell>
          <cell r="C166" t="str">
            <v>P. A.</v>
          </cell>
          <cell r="D166" t="str">
            <v>P. A.</v>
          </cell>
          <cell r="E166">
            <v>0</v>
          </cell>
          <cell r="F166">
            <v>0</v>
          </cell>
          <cell r="G166">
            <v>0</v>
          </cell>
          <cell r="H166">
            <v>1</v>
          </cell>
          <cell r="I166">
            <v>0</v>
          </cell>
          <cell r="J166">
            <v>0</v>
          </cell>
          <cell r="K166">
            <v>1</v>
          </cell>
          <cell r="L166">
            <v>0</v>
          </cell>
          <cell r="M166">
            <v>0</v>
          </cell>
          <cell r="N166" t="str">
            <v>P. A.</v>
          </cell>
        </row>
        <row r="167">
          <cell r="A167" t="str">
            <v>Albañilería</v>
          </cell>
          <cell r="B167" t="str">
            <v xml:space="preserve">TRABAJOS EN PIEDRA  </v>
          </cell>
          <cell r="H167">
            <v>1</v>
          </cell>
          <cell r="K167">
            <v>1</v>
          </cell>
          <cell r="N167" t="str">
            <v>P. A.</v>
          </cell>
        </row>
        <row r="168">
          <cell r="A168" t="str">
            <v>Albañilería</v>
          </cell>
          <cell r="B168" t="str">
            <v>M. O.1010-1 [140] Colocación de piedra caliza aserrada.</v>
          </cell>
          <cell r="C168" t="str">
            <v>M².</v>
          </cell>
          <cell r="D168">
            <v>3.5</v>
          </cell>
          <cell r="E168">
            <v>0</v>
          </cell>
          <cell r="F168">
            <v>0</v>
          </cell>
          <cell r="G168">
            <v>0</v>
          </cell>
          <cell r="H168">
            <v>1</v>
          </cell>
          <cell r="I168">
            <v>0</v>
          </cell>
          <cell r="J168">
            <v>0</v>
          </cell>
          <cell r="K168">
            <v>1</v>
          </cell>
          <cell r="L168">
            <v>0</v>
          </cell>
          <cell r="M168">
            <v>0</v>
          </cell>
          <cell r="N168">
            <v>568.97010989011017</v>
          </cell>
        </row>
        <row r="169">
          <cell r="A169" t="str">
            <v>Albañilería</v>
          </cell>
          <cell r="B169" t="str">
            <v>M. O.1010-2 [141] Colocación de piedra caliza labrada.</v>
          </cell>
          <cell r="C169" t="str">
            <v>M².</v>
          </cell>
          <cell r="D169">
            <v>4</v>
          </cell>
          <cell r="E169">
            <v>0</v>
          </cell>
          <cell r="F169">
            <v>0</v>
          </cell>
          <cell r="G169">
            <v>0</v>
          </cell>
          <cell r="H169">
            <v>1</v>
          </cell>
          <cell r="I169">
            <v>0</v>
          </cell>
          <cell r="J169">
            <v>0</v>
          </cell>
          <cell r="K169">
            <v>1</v>
          </cell>
          <cell r="L169">
            <v>0</v>
          </cell>
          <cell r="M169">
            <v>0</v>
          </cell>
          <cell r="N169">
            <v>497.84884615384635</v>
          </cell>
        </row>
        <row r="170">
          <cell r="A170" t="str">
            <v>Albañilería</v>
          </cell>
          <cell r="B170" t="str">
            <v>M. O.1010-3 [142] Colocación de piedras blancas, tipo San Cristóbal, Cambita, Azulada, La Cumbre “callao”, de río, etc.</v>
          </cell>
          <cell r="C170" t="str">
            <v>M².</v>
          </cell>
          <cell r="D170">
            <v>3.5</v>
          </cell>
          <cell r="E170">
            <v>0</v>
          </cell>
          <cell r="F170">
            <v>0</v>
          </cell>
          <cell r="G170">
            <v>0</v>
          </cell>
          <cell r="H170">
            <v>1</v>
          </cell>
          <cell r="I170">
            <v>0</v>
          </cell>
          <cell r="J170">
            <v>0</v>
          </cell>
          <cell r="K170">
            <v>1</v>
          </cell>
          <cell r="L170">
            <v>0</v>
          </cell>
          <cell r="M170">
            <v>0</v>
          </cell>
          <cell r="N170">
            <v>568.97010989011017</v>
          </cell>
        </row>
        <row r="171">
          <cell r="A171" t="str">
            <v>Albañilería</v>
          </cell>
          <cell r="B171" t="str">
            <v>M. O.1010-4 [143] Colocación de piedra de roca o cantos rodados, tipo encache de 0.20 a 0.30M espesor en revestimiento de terraplenes, con fines decorativos.</v>
          </cell>
          <cell r="C171" t="str">
            <v>M²</v>
          </cell>
          <cell r="D171">
            <v>3.85</v>
          </cell>
          <cell r="E171">
            <v>0</v>
          </cell>
          <cell r="F171">
            <v>0</v>
          </cell>
          <cell r="G171">
            <v>0</v>
          </cell>
          <cell r="H171">
            <v>1</v>
          </cell>
          <cell r="I171">
            <v>0</v>
          </cell>
          <cell r="J171">
            <v>0</v>
          </cell>
          <cell r="K171">
            <v>1</v>
          </cell>
          <cell r="L171">
            <v>0</v>
          </cell>
          <cell r="M171">
            <v>0</v>
          </cell>
          <cell r="N171">
            <v>517.2455544455546</v>
          </cell>
        </row>
        <row r="172">
          <cell r="A172" t="str">
            <v>Albañilería</v>
          </cell>
          <cell r="B172" t="str">
            <v>M. O.1010-5 [144] Colocación de piedra de roca o cantos rodados, tipo encache de 0.20 a 0.30M espesor en revestimiento de terraplenes, canales y cunetas.</v>
          </cell>
          <cell r="C172" t="str">
            <v>M²</v>
          </cell>
          <cell r="D172">
            <v>8.8000000000000007</v>
          </cell>
          <cell r="E172">
            <v>0</v>
          </cell>
          <cell r="F172">
            <v>0</v>
          </cell>
          <cell r="G172">
            <v>0</v>
          </cell>
          <cell r="H172">
            <v>0</v>
          </cell>
          <cell r="I172">
            <v>1</v>
          </cell>
          <cell r="J172">
            <v>0</v>
          </cell>
          <cell r="K172">
            <v>1</v>
          </cell>
          <cell r="L172">
            <v>0</v>
          </cell>
          <cell r="M172">
            <v>0</v>
          </cell>
          <cell r="N172">
            <v>195.190646853147</v>
          </cell>
        </row>
        <row r="173">
          <cell r="A173" t="str">
            <v>Albañilería</v>
          </cell>
          <cell r="B173" t="str">
            <v>M. O.1010-6 [145] Colocación de piedra de roca o cantos rodados en muro de mampostería con fines decorativos.</v>
          </cell>
          <cell r="C173" t="str">
            <v>M³</v>
          </cell>
          <cell r="D173">
            <v>0.95</v>
          </cell>
          <cell r="E173">
            <v>0</v>
          </cell>
          <cell r="F173">
            <v>0</v>
          </cell>
          <cell r="G173">
            <v>0</v>
          </cell>
          <cell r="H173">
            <v>1</v>
          </cell>
          <cell r="I173">
            <v>0</v>
          </cell>
          <cell r="J173">
            <v>0</v>
          </cell>
          <cell r="K173">
            <v>1</v>
          </cell>
          <cell r="L173">
            <v>0</v>
          </cell>
          <cell r="M173">
            <v>0</v>
          </cell>
          <cell r="N173">
            <v>2096.2056680161954</v>
          </cell>
        </row>
        <row r="174">
          <cell r="A174" t="str">
            <v>Albañilería</v>
          </cell>
          <cell r="B174" t="str">
            <v>M. O.1010-7 [146] Colocación de piedra de roca o cantos rodados en muro de mampostería.</v>
          </cell>
          <cell r="C174" t="str">
            <v>M³</v>
          </cell>
          <cell r="D174">
            <v>2.35</v>
          </cell>
          <cell r="E174">
            <v>0</v>
          </cell>
          <cell r="F174">
            <v>0</v>
          </cell>
          <cell r="G174">
            <v>0</v>
          </cell>
          <cell r="H174">
            <v>0</v>
          </cell>
          <cell r="I174">
            <v>1</v>
          </cell>
          <cell r="J174">
            <v>0</v>
          </cell>
          <cell r="K174">
            <v>1</v>
          </cell>
          <cell r="L174">
            <v>0</v>
          </cell>
          <cell r="M174">
            <v>0</v>
          </cell>
          <cell r="N174">
            <v>730.926677577742</v>
          </cell>
        </row>
        <row r="175">
          <cell r="A175" t="str">
            <v>Albañilería</v>
          </cell>
          <cell r="B175" t="str">
            <v xml:space="preserve">TRABAJOS EN MÁRMOL  </v>
          </cell>
          <cell r="H175">
            <v>1</v>
          </cell>
          <cell r="K175">
            <v>1</v>
          </cell>
          <cell r="N175" t="str">
            <v>P. A.</v>
          </cell>
        </row>
        <row r="176">
          <cell r="A176" t="str">
            <v>Albañilería</v>
          </cell>
          <cell r="B176" t="str">
            <v>M. O.1011-1 [147] Colocación de mármol picado</v>
          </cell>
          <cell r="C176" t="str">
            <v>M²</v>
          </cell>
          <cell r="D176">
            <v>1.3</v>
          </cell>
          <cell r="E176">
            <v>0</v>
          </cell>
          <cell r="F176">
            <v>0</v>
          </cell>
          <cell r="G176">
            <v>0</v>
          </cell>
          <cell r="H176">
            <v>1</v>
          </cell>
          <cell r="I176">
            <v>0</v>
          </cell>
          <cell r="J176">
            <v>0</v>
          </cell>
          <cell r="K176">
            <v>1</v>
          </cell>
          <cell r="L176">
            <v>0</v>
          </cell>
          <cell r="M176">
            <v>0</v>
          </cell>
          <cell r="N176">
            <v>1531.8426035502964</v>
          </cell>
        </row>
        <row r="177">
          <cell r="A177" t="str">
            <v>Albañilería</v>
          </cell>
          <cell r="B177" t="str">
            <v>M. O.1011-2 [148] Colocación de mármol de fabricación nacional en escaleras.</v>
          </cell>
          <cell r="C177" t="str">
            <v>M.L.</v>
          </cell>
          <cell r="D177">
            <v>4</v>
          </cell>
          <cell r="E177">
            <v>0</v>
          </cell>
          <cell r="F177">
            <v>0</v>
          </cell>
          <cell r="G177">
            <v>0</v>
          </cell>
          <cell r="H177">
            <v>1</v>
          </cell>
          <cell r="I177">
            <v>0</v>
          </cell>
          <cell r="J177">
            <v>0</v>
          </cell>
          <cell r="K177">
            <v>1</v>
          </cell>
          <cell r="L177">
            <v>0</v>
          </cell>
          <cell r="M177">
            <v>0</v>
          </cell>
          <cell r="N177">
            <v>497.84884615384635</v>
          </cell>
        </row>
        <row r="178">
          <cell r="A178" t="str">
            <v>Albañilería</v>
          </cell>
          <cell r="B178" t="str">
            <v>M. O.1011-3 [149] Colocación de mármol importado en escaleras.</v>
          </cell>
          <cell r="C178" t="str">
            <v>M.L.</v>
          </cell>
          <cell r="D178">
            <v>3.25</v>
          </cell>
          <cell r="E178">
            <v>0</v>
          </cell>
          <cell r="F178">
            <v>0</v>
          </cell>
          <cell r="G178">
            <v>0</v>
          </cell>
          <cell r="H178">
            <v>1</v>
          </cell>
          <cell r="I178">
            <v>0</v>
          </cell>
          <cell r="J178">
            <v>0</v>
          </cell>
          <cell r="K178">
            <v>1</v>
          </cell>
          <cell r="L178">
            <v>0</v>
          </cell>
          <cell r="M178">
            <v>0</v>
          </cell>
          <cell r="N178">
            <v>612.73704142011854</v>
          </cell>
        </row>
        <row r="179">
          <cell r="A179" t="str">
            <v>Albañilería</v>
          </cell>
          <cell r="B179" t="str">
            <v>M. O.1011-4 [150] Colocación de mármol fachaico en una sola pieza.</v>
          </cell>
          <cell r="C179" t="str">
            <v>M²</v>
          </cell>
          <cell r="D179">
            <v>2.5</v>
          </cell>
          <cell r="E179">
            <v>0</v>
          </cell>
          <cell r="F179">
            <v>0</v>
          </cell>
          <cell r="G179">
            <v>0</v>
          </cell>
          <cell r="H179">
            <v>1</v>
          </cell>
          <cell r="I179">
            <v>0</v>
          </cell>
          <cell r="J179">
            <v>0</v>
          </cell>
          <cell r="K179">
            <v>1</v>
          </cell>
          <cell r="L179">
            <v>0</v>
          </cell>
          <cell r="M179">
            <v>0</v>
          </cell>
          <cell r="N179">
            <v>796.55815384615414</v>
          </cell>
        </row>
        <row r="180">
          <cell r="A180" t="str">
            <v>Albañilería</v>
          </cell>
          <cell r="B180" t="str">
            <v>M. O.1011-5 [151] Colocación de mármol de fabricación nacional, en revestimiento de paredes.</v>
          </cell>
          <cell r="C180" t="str">
            <v>M²</v>
          </cell>
          <cell r="D180">
            <v>2.5</v>
          </cell>
          <cell r="E180">
            <v>0</v>
          </cell>
          <cell r="F180">
            <v>0</v>
          </cell>
          <cell r="G180">
            <v>0</v>
          </cell>
          <cell r="H180">
            <v>1</v>
          </cell>
          <cell r="I180">
            <v>0</v>
          </cell>
          <cell r="J180">
            <v>0</v>
          </cell>
          <cell r="K180">
            <v>1</v>
          </cell>
          <cell r="L180">
            <v>0</v>
          </cell>
          <cell r="M180">
            <v>0</v>
          </cell>
          <cell r="N180">
            <v>796.55815384615414</v>
          </cell>
        </row>
        <row r="181">
          <cell r="A181" t="str">
            <v>Albañilería</v>
          </cell>
          <cell r="B181" t="str">
            <v>M. O.1011-6 [152] Colocación de mármol importado en revestimiento de paredes.</v>
          </cell>
          <cell r="C181" t="str">
            <v>M²</v>
          </cell>
          <cell r="D181">
            <v>2.15</v>
          </cell>
          <cell r="E181">
            <v>0</v>
          </cell>
          <cell r="F181">
            <v>0</v>
          </cell>
          <cell r="G181">
            <v>0</v>
          </cell>
          <cell r="H181">
            <v>1</v>
          </cell>
          <cell r="I181">
            <v>0</v>
          </cell>
          <cell r="J181">
            <v>0</v>
          </cell>
          <cell r="K181">
            <v>1</v>
          </cell>
          <cell r="L181">
            <v>0</v>
          </cell>
          <cell r="M181">
            <v>0</v>
          </cell>
          <cell r="N181">
            <v>926.23041144901651</v>
          </cell>
        </row>
        <row r="182">
          <cell r="A182" t="str">
            <v>Albañilería</v>
          </cell>
          <cell r="B182" t="str">
            <v>M. O.1011-7 [153] Colocación de mármol en pedazos.</v>
          </cell>
          <cell r="C182" t="str">
            <v>M²</v>
          </cell>
          <cell r="D182">
            <v>3</v>
          </cell>
          <cell r="E182">
            <v>0</v>
          </cell>
          <cell r="F182">
            <v>0</v>
          </cell>
          <cell r="G182">
            <v>0</v>
          </cell>
          <cell r="H182">
            <v>1</v>
          </cell>
          <cell r="I182">
            <v>0</v>
          </cell>
          <cell r="J182">
            <v>0</v>
          </cell>
          <cell r="K182">
            <v>1</v>
          </cell>
          <cell r="L182">
            <v>0</v>
          </cell>
          <cell r="M182">
            <v>0</v>
          </cell>
          <cell r="N182">
            <v>663.79846153846177</v>
          </cell>
        </row>
        <row r="183">
          <cell r="A183" t="str">
            <v>Albañilería</v>
          </cell>
          <cell r="B183" t="str">
            <v>M. O.1011-8 [154] Colocación de mármol travertinos en tiritas.</v>
          </cell>
          <cell r="C183" t="str">
            <v>M²</v>
          </cell>
          <cell r="D183">
            <v>2</v>
          </cell>
          <cell r="E183">
            <v>0</v>
          </cell>
          <cell r="F183">
            <v>0</v>
          </cell>
          <cell r="G183">
            <v>0</v>
          </cell>
          <cell r="H183">
            <v>1</v>
          </cell>
          <cell r="I183">
            <v>0</v>
          </cell>
          <cell r="J183">
            <v>0</v>
          </cell>
          <cell r="K183">
            <v>1</v>
          </cell>
          <cell r="L183">
            <v>0</v>
          </cell>
          <cell r="M183">
            <v>0</v>
          </cell>
          <cell r="N183">
            <v>995.69769230769271</v>
          </cell>
        </row>
        <row r="184">
          <cell r="A184" t="str">
            <v>Albañilería</v>
          </cell>
          <cell r="B184" t="str">
            <v xml:space="preserve">TRABAJOS EN YESO y SHEETROCK  </v>
          </cell>
          <cell r="N184" t="str">
            <v>P. A.</v>
          </cell>
        </row>
        <row r="185">
          <cell r="A185" t="str">
            <v>Albañilería</v>
          </cell>
          <cell r="B185" t="str">
            <v>M. O.1012-1 [155] Confección de comisas, plafón, rosetas, planchas, recuadros, lágrimas, etc.</v>
          </cell>
          <cell r="C185" t="str">
            <v>P. A</v>
          </cell>
          <cell r="D185" t="str">
            <v>P. A.</v>
          </cell>
          <cell r="E185">
            <v>0</v>
          </cell>
          <cell r="F185">
            <v>0</v>
          </cell>
          <cell r="G185">
            <v>0</v>
          </cell>
          <cell r="H185">
            <v>0</v>
          </cell>
          <cell r="I185">
            <v>0</v>
          </cell>
          <cell r="J185">
            <v>0</v>
          </cell>
          <cell r="K185">
            <v>0</v>
          </cell>
          <cell r="L185">
            <v>0</v>
          </cell>
          <cell r="M185">
            <v>0</v>
          </cell>
          <cell r="N185" t="str">
            <v>P. A.</v>
          </cell>
        </row>
        <row r="186">
          <cell r="A186" t="str">
            <v>Albañilería</v>
          </cell>
          <cell r="B186" t="str">
            <v>M. O.1012-2 [155A] Instalación Paneles de SheetRock a 2 Cara</v>
          </cell>
          <cell r="C186" t="str">
            <v>m²</v>
          </cell>
          <cell r="D186">
            <v>8</v>
          </cell>
          <cell r="E186">
            <v>1</v>
          </cell>
          <cell r="F186">
            <v>0</v>
          </cell>
          <cell r="G186">
            <v>1</v>
          </cell>
          <cell r="H186">
            <v>0</v>
          </cell>
          <cell r="I186">
            <v>0</v>
          </cell>
          <cell r="J186">
            <v>0</v>
          </cell>
          <cell r="K186">
            <v>0</v>
          </cell>
          <cell r="L186">
            <v>0</v>
          </cell>
          <cell r="M186">
            <v>0</v>
          </cell>
          <cell r="N186">
            <v>306.94067307692296</v>
          </cell>
        </row>
        <row r="187">
          <cell r="A187" t="str">
            <v>Albañilería</v>
          </cell>
          <cell r="B187" t="str">
            <v>M. O.1012-3 [155A] Instalación Paneles de Plafones</v>
          </cell>
          <cell r="C187" t="str">
            <v>m²</v>
          </cell>
          <cell r="D187">
            <v>8</v>
          </cell>
          <cell r="E187">
            <v>1</v>
          </cell>
          <cell r="F187">
            <v>0</v>
          </cell>
          <cell r="G187">
            <v>1</v>
          </cell>
          <cell r="H187">
            <v>0</v>
          </cell>
          <cell r="I187">
            <v>0</v>
          </cell>
          <cell r="J187">
            <v>0</v>
          </cell>
          <cell r="K187">
            <v>0</v>
          </cell>
          <cell r="L187">
            <v>0</v>
          </cell>
          <cell r="M187">
            <v>0</v>
          </cell>
          <cell r="N187">
            <v>306.94067307692296</v>
          </cell>
        </row>
        <row r="188">
          <cell r="A188" t="str">
            <v>Albañilería</v>
          </cell>
          <cell r="B188" t="str">
            <v xml:space="preserve">CONTENES, ACERAS, BADENES Y COLECTORES  </v>
          </cell>
          <cell r="N188" t="str">
            <v>P. A.</v>
          </cell>
        </row>
        <row r="189">
          <cell r="A189" t="str">
            <v>Albañilería</v>
          </cell>
          <cell r="B189" t="str">
            <v>M. O.1013-1 [156] Construcción de base para contenes (telford con mezcla)</v>
          </cell>
          <cell r="C189" t="str">
            <v>M³</v>
          </cell>
          <cell r="D189">
            <v>3.5</v>
          </cell>
          <cell r="E189">
            <v>0</v>
          </cell>
          <cell r="F189">
            <v>0</v>
          </cell>
          <cell r="G189">
            <v>0</v>
          </cell>
          <cell r="H189">
            <v>0</v>
          </cell>
          <cell r="I189">
            <v>1</v>
          </cell>
          <cell r="J189">
            <v>0</v>
          </cell>
          <cell r="K189">
            <v>0</v>
          </cell>
          <cell r="L189">
            <v>1</v>
          </cell>
          <cell r="M189">
            <v>0</v>
          </cell>
          <cell r="N189">
            <v>475.27516483516501</v>
          </cell>
        </row>
        <row r="190">
          <cell r="A190" t="str">
            <v>Albañilería</v>
          </cell>
          <cell r="B190" t="str">
            <v>M. O.1013-2 [157] Construcción de contenes  55x30x15 cms.</v>
          </cell>
          <cell r="C190" t="str">
            <v>M.L.</v>
          </cell>
          <cell r="D190">
            <v>19.7</v>
          </cell>
          <cell r="E190">
            <v>0</v>
          </cell>
          <cell r="F190">
            <v>0</v>
          </cell>
          <cell r="G190">
            <v>1</v>
          </cell>
          <cell r="H190">
            <v>1</v>
          </cell>
          <cell r="I190">
            <v>0</v>
          </cell>
          <cell r="J190">
            <v>0</v>
          </cell>
          <cell r="K190">
            <v>1</v>
          </cell>
          <cell r="L190">
            <v>1</v>
          </cell>
          <cell r="M190">
            <v>0</v>
          </cell>
          <cell r="N190">
            <v>167.53705583756349</v>
          </cell>
        </row>
        <row r="191">
          <cell r="A191" t="str">
            <v>Albañilería</v>
          </cell>
          <cell r="B191" t="str">
            <v>M. O.1013-3 [158] Construcción de contenes con bordillo de 40 cms. de alto por 20 cms. de ancho.</v>
          </cell>
          <cell r="C191" t="str">
            <v>M.L.</v>
          </cell>
          <cell r="D191">
            <v>13</v>
          </cell>
          <cell r="E191">
            <v>0</v>
          </cell>
          <cell r="F191">
            <v>0</v>
          </cell>
          <cell r="G191">
            <v>1</v>
          </cell>
          <cell r="H191">
            <v>1</v>
          </cell>
          <cell r="I191">
            <v>0</v>
          </cell>
          <cell r="J191">
            <v>0</v>
          </cell>
          <cell r="K191">
            <v>1</v>
          </cell>
          <cell r="L191">
            <v>1</v>
          </cell>
          <cell r="M191">
            <v>0</v>
          </cell>
          <cell r="N191">
            <v>253.88307692307697</v>
          </cell>
        </row>
        <row r="192">
          <cell r="A192" t="str">
            <v>Albañilería</v>
          </cell>
          <cell r="B192" t="str">
            <v>M. O.1013-4 [159] Construcción de contenes con bordillo de 30x8x10cms.</v>
          </cell>
          <cell r="C192" t="str">
            <v>M.L.</v>
          </cell>
          <cell r="D192">
            <v>22</v>
          </cell>
          <cell r="E192">
            <v>0</v>
          </cell>
          <cell r="F192">
            <v>0</v>
          </cell>
          <cell r="G192">
            <v>1</v>
          </cell>
          <cell r="H192">
            <v>1</v>
          </cell>
          <cell r="I192">
            <v>0</v>
          </cell>
          <cell r="J192">
            <v>0</v>
          </cell>
          <cell r="K192">
            <v>1</v>
          </cell>
          <cell r="L192">
            <v>1</v>
          </cell>
          <cell r="M192">
            <v>0</v>
          </cell>
          <cell r="N192">
            <v>150.02181818181819</v>
          </cell>
        </row>
        <row r="193">
          <cell r="A193" t="str">
            <v>Albañilería</v>
          </cell>
          <cell r="B193" t="str">
            <v>M. O.1013-5 [160] Construcción de bordillos.</v>
          </cell>
          <cell r="C193" t="str">
            <v>M.L.</v>
          </cell>
          <cell r="D193">
            <v>32</v>
          </cell>
          <cell r="E193">
            <v>0</v>
          </cell>
          <cell r="F193">
            <v>0</v>
          </cell>
          <cell r="G193">
            <v>1</v>
          </cell>
          <cell r="H193">
            <v>1</v>
          </cell>
          <cell r="I193">
            <v>0</v>
          </cell>
          <cell r="J193">
            <v>0</v>
          </cell>
          <cell r="K193">
            <v>1</v>
          </cell>
          <cell r="L193">
            <v>1</v>
          </cell>
          <cell r="M193">
            <v>0</v>
          </cell>
          <cell r="N193">
            <v>103.14000000000001</v>
          </cell>
        </row>
        <row r="194">
          <cell r="A194" t="str">
            <v>Albañilería</v>
          </cell>
          <cell r="B194" t="str">
            <v>M. O.1013-6 [161] Construcción de acera frotada y violinada incl. Colocación de hormigón de 10cms.</v>
          </cell>
          <cell r="C194" t="str">
            <v>M³</v>
          </cell>
          <cell r="D194">
            <v>2.0499999999999998</v>
          </cell>
          <cell r="E194">
            <v>0</v>
          </cell>
          <cell r="F194">
            <v>0</v>
          </cell>
          <cell r="G194">
            <v>1</v>
          </cell>
          <cell r="H194">
            <v>1</v>
          </cell>
          <cell r="I194">
            <v>0</v>
          </cell>
          <cell r="J194">
            <v>0</v>
          </cell>
          <cell r="K194">
            <v>1</v>
          </cell>
          <cell r="L194">
            <v>1</v>
          </cell>
          <cell r="M194">
            <v>0</v>
          </cell>
          <cell r="N194">
            <v>1609.9902439024395</v>
          </cell>
        </row>
        <row r="195">
          <cell r="A195" t="str">
            <v>Albañilería</v>
          </cell>
          <cell r="B195" t="str">
            <v>M. O.1013-7 [162] Construcción de badenes ciclópeos de 10 a 20 cms. de concreto, frotado y pulido en el centro.</v>
          </cell>
          <cell r="C195" t="str">
            <v>M³</v>
          </cell>
          <cell r="D195">
            <v>2.5</v>
          </cell>
          <cell r="E195">
            <v>0</v>
          </cell>
          <cell r="F195">
            <v>0</v>
          </cell>
          <cell r="G195">
            <v>1</v>
          </cell>
          <cell r="H195">
            <v>1</v>
          </cell>
          <cell r="I195">
            <v>0</v>
          </cell>
          <cell r="J195">
            <v>0</v>
          </cell>
          <cell r="K195">
            <v>1</v>
          </cell>
          <cell r="L195">
            <v>1</v>
          </cell>
          <cell r="M195">
            <v>0</v>
          </cell>
          <cell r="N195">
            <v>1320.1920000000002</v>
          </cell>
        </row>
        <row r="196">
          <cell r="A196" t="str">
            <v>Albañilería</v>
          </cell>
          <cell r="B196" t="str">
            <v>M. O.1013-8 [163] Construcción de badenes de hormigón de 20 cms. de espesor en adelante, frotado y pulido al centro.</v>
          </cell>
          <cell r="C196" t="str">
            <v>M³</v>
          </cell>
          <cell r="D196">
            <v>2.5</v>
          </cell>
          <cell r="E196">
            <v>0</v>
          </cell>
          <cell r="F196">
            <v>0</v>
          </cell>
          <cell r="G196">
            <v>1</v>
          </cell>
          <cell r="H196">
            <v>1</v>
          </cell>
          <cell r="I196">
            <v>0</v>
          </cell>
          <cell r="J196">
            <v>0</v>
          </cell>
          <cell r="K196">
            <v>1</v>
          </cell>
          <cell r="L196">
            <v>1</v>
          </cell>
          <cell r="M196">
            <v>0</v>
          </cell>
          <cell r="N196">
            <v>1320.1920000000002</v>
          </cell>
        </row>
        <row r="197">
          <cell r="A197" t="str">
            <v>Albañilería</v>
          </cell>
          <cell r="B197" t="str">
            <v>M. O.1013-9 [164] Construcción de zapatas y pisos de colector de concreto envarillado y frotado.</v>
          </cell>
          <cell r="C197" t="str">
            <v>M³</v>
          </cell>
          <cell r="D197">
            <v>2.5</v>
          </cell>
          <cell r="E197">
            <v>0</v>
          </cell>
          <cell r="F197">
            <v>0</v>
          </cell>
          <cell r="G197">
            <v>1</v>
          </cell>
          <cell r="H197">
            <v>1</v>
          </cell>
          <cell r="I197">
            <v>0</v>
          </cell>
          <cell r="J197">
            <v>0</v>
          </cell>
          <cell r="K197">
            <v>1</v>
          </cell>
          <cell r="L197">
            <v>1</v>
          </cell>
          <cell r="M197">
            <v>0</v>
          </cell>
          <cell r="N197">
            <v>1320.1920000000002</v>
          </cell>
        </row>
        <row r="198">
          <cell r="A198" t="str">
            <v>Albañilería</v>
          </cell>
          <cell r="B198" t="str">
            <v>M. O.1013-10 [165] Confección de losa de colector o pozo séptico, encofrado y envarillado, y vaciado, incluyendo colocación de tapa, hasta 2 m².</v>
          </cell>
          <cell r="C198" t="str">
            <v>Ud</v>
          </cell>
          <cell r="D198">
            <v>1.8</v>
          </cell>
          <cell r="E198">
            <v>0</v>
          </cell>
          <cell r="F198">
            <v>0</v>
          </cell>
          <cell r="G198">
            <v>1</v>
          </cell>
          <cell r="H198">
            <v>1</v>
          </cell>
          <cell r="I198">
            <v>0</v>
          </cell>
          <cell r="J198">
            <v>0</v>
          </cell>
          <cell r="K198">
            <v>1</v>
          </cell>
          <cell r="L198">
            <v>0</v>
          </cell>
          <cell r="M198">
            <v>0</v>
          </cell>
          <cell r="N198">
            <v>1515.5115384615385</v>
          </cell>
        </row>
        <row r="199">
          <cell r="A199" t="str">
            <v>Albañilería</v>
          </cell>
          <cell r="B199" t="str">
            <v>M. O.1013-11 [166] Confección de losa de colector o pozo séptico, encofrado y envarillado, y vaciado, incluyendo colocación de tapa, de más de 2 metros cuadrados (precio proporcional al anterior)</v>
          </cell>
          <cell r="C199" t="str">
            <v>P. A.</v>
          </cell>
          <cell r="D199" t="str">
            <v>P. A.</v>
          </cell>
          <cell r="E199">
            <v>0</v>
          </cell>
          <cell r="F199">
            <v>0</v>
          </cell>
          <cell r="G199">
            <v>0</v>
          </cell>
          <cell r="H199">
            <v>0</v>
          </cell>
          <cell r="I199">
            <v>0</v>
          </cell>
          <cell r="J199">
            <v>0</v>
          </cell>
          <cell r="K199">
            <v>0</v>
          </cell>
          <cell r="L199">
            <v>0</v>
          </cell>
          <cell r="M199">
            <v>0</v>
          </cell>
          <cell r="N199" t="str">
            <v>P. A.</v>
          </cell>
        </row>
        <row r="200">
          <cell r="A200" t="str">
            <v>Albañilería</v>
          </cell>
          <cell r="B200" t="str">
            <v>M. O.1013-12 [167] Confección de tragante de hasta 50 cms. de longitud.</v>
          </cell>
          <cell r="C200" t="str">
            <v>Ud</v>
          </cell>
          <cell r="D200">
            <v>4.4000000000000004</v>
          </cell>
          <cell r="E200">
            <v>0</v>
          </cell>
          <cell r="F200">
            <v>0</v>
          </cell>
          <cell r="G200">
            <v>1</v>
          </cell>
          <cell r="H200">
            <v>1</v>
          </cell>
          <cell r="I200">
            <v>0</v>
          </cell>
          <cell r="J200">
            <v>0</v>
          </cell>
          <cell r="K200">
            <v>1</v>
          </cell>
          <cell r="L200">
            <v>0</v>
          </cell>
          <cell r="M200">
            <v>0</v>
          </cell>
          <cell r="N200">
            <v>619.98199300699298</v>
          </cell>
        </row>
        <row r="201">
          <cell r="A201" t="str">
            <v>Albañilería</v>
          </cell>
          <cell r="B201" t="str">
            <v>M. O.1013-13 [168] Confección de anillo filtrante.</v>
          </cell>
          <cell r="C201" t="str">
            <v>Ud</v>
          </cell>
          <cell r="D201">
            <v>3</v>
          </cell>
          <cell r="E201">
            <v>0</v>
          </cell>
          <cell r="F201">
            <v>0</v>
          </cell>
          <cell r="G201">
            <v>1</v>
          </cell>
          <cell r="H201">
            <v>1</v>
          </cell>
          <cell r="I201">
            <v>0</v>
          </cell>
          <cell r="J201">
            <v>0</v>
          </cell>
          <cell r="K201">
            <v>1</v>
          </cell>
          <cell r="L201">
            <v>0</v>
          </cell>
          <cell r="M201">
            <v>0</v>
          </cell>
          <cell r="N201">
            <v>909.30692307692323</v>
          </cell>
        </row>
        <row r="202">
          <cell r="A202" t="str">
            <v>Albañilería</v>
          </cell>
          <cell r="B202" t="str">
            <v xml:space="preserve">LAVADEROS Y DESAGÜES  </v>
          </cell>
          <cell r="N202" t="str">
            <v>P. A.</v>
          </cell>
        </row>
        <row r="203">
          <cell r="A203" t="str">
            <v>Albañilería</v>
          </cell>
          <cell r="B203" t="str">
            <v>M. O.1014-1 [169] Construcción de lavaderos de 1 y 2 bocas, con azulejos arriba.</v>
          </cell>
          <cell r="C203" t="str">
            <v>P. A.</v>
          </cell>
          <cell r="D203" t="str">
            <v>P. A.</v>
          </cell>
          <cell r="E203">
            <v>0</v>
          </cell>
          <cell r="F203">
            <v>0</v>
          </cell>
          <cell r="G203">
            <v>0</v>
          </cell>
          <cell r="H203">
            <v>0</v>
          </cell>
          <cell r="I203">
            <v>0</v>
          </cell>
          <cell r="J203">
            <v>0</v>
          </cell>
          <cell r="K203">
            <v>0</v>
          </cell>
          <cell r="L203">
            <v>0</v>
          </cell>
          <cell r="M203">
            <v>0</v>
          </cell>
          <cell r="N203" t="str">
            <v>P. A.</v>
          </cell>
        </row>
        <row r="204">
          <cell r="A204" t="str">
            <v>Albañilería</v>
          </cell>
          <cell r="B204" t="str">
            <v>M. O.1014-2 [170] Construcción e instalación de lavadero pulido de hasta 0.60 x 1.50 mts.</v>
          </cell>
          <cell r="C204" t="str">
            <v>Ud</v>
          </cell>
          <cell r="D204">
            <v>1</v>
          </cell>
          <cell r="E204">
            <v>0</v>
          </cell>
          <cell r="F204">
            <v>0</v>
          </cell>
          <cell r="G204">
            <v>1</v>
          </cell>
          <cell r="H204">
            <v>1</v>
          </cell>
          <cell r="I204">
            <v>0</v>
          </cell>
          <cell r="J204">
            <v>1</v>
          </cell>
          <cell r="K204">
            <v>0</v>
          </cell>
          <cell r="L204">
            <v>0</v>
          </cell>
          <cell r="M204">
            <v>0</v>
          </cell>
          <cell r="N204">
            <v>3057.1753846153838</v>
          </cell>
        </row>
        <row r="205">
          <cell r="A205" t="str">
            <v>Albañilería</v>
          </cell>
          <cell r="B205" t="str">
            <v>M. O.1014-3 [171] Construcción de lavaderos pulido de más de 1.50mts., adicional por recipiente.</v>
          </cell>
          <cell r="C205" t="str">
            <v>Ud</v>
          </cell>
          <cell r="D205">
            <v>2</v>
          </cell>
          <cell r="E205">
            <v>0</v>
          </cell>
          <cell r="F205">
            <v>0</v>
          </cell>
          <cell r="G205">
            <v>1</v>
          </cell>
          <cell r="H205">
            <v>1</v>
          </cell>
          <cell r="I205">
            <v>0</v>
          </cell>
          <cell r="J205">
            <v>1</v>
          </cell>
          <cell r="K205">
            <v>0</v>
          </cell>
          <cell r="L205">
            <v>0</v>
          </cell>
          <cell r="M205">
            <v>0</v>
          </cell>
          <cell r="N205">
            <v>1528.5876923076919</v>
          </cell>
        </row>
        <row r="206">
          <cell r="A206" t="str">
            <v>Albañilería</v>
          </cell>
          <cell r="B206" t="str">
            <v>M. O.1014-4 [172] Confección de vertedero de 60x60 cms., pulido.</v>
          </cell>
          <cell r="C206" t="str">
            <v>Ud</v>
          </cell>
          <cell r="D206">
            <v>1.5</v>
          </cell>
          <cell r="E206">
            <v>0</v>
          </cell>
          <cell r="F206">
            <v>0</v>
          </cell>
          <cell r="G206">
            <v>0</v>
          </cell>
          <cell r="H206">
            <v>0</v>
          </cell>
          <cell r="I206">
            <v>1</v>
          </cell>
          <cell r="J206">
            <v>0</v>
          </cell>
          <cell r="K206">
            <v>1</v>
          </cell>
          <cell r="L206">
            <v>0</v>
          </cell>
          <cell r="M206">
            <v>0</v>
          </cell>
          <cell r="N206">
            <v>1145.1184615384625</v>
          </cell>
        </row>
        <row r="207">
          <cell r="A207" t="str">
            <v>Albañilería</v>
          </cell>
          <cell r="B207" t="str">
            <v>M. O.1014-5 [173] Confección de vertedero de 60x60cms., con azulejos.</v>
          </cell>
          <cell r="C207" t="str">
            <v>Ud</v>
          </cell>
          <cell r="D207">
            <v>1</v>
          </cell>
          <cell r="E207">
            <v>0</v>
          </cell>
          <cell r="F207">
            <v>0</v>
          </cell>
          <cell r="G207">
            <v>0</v>
          </cell>
          <cell r="H207">
            <v>1</v>
          </cell>
          <cell r="I207">
            <v>0</v>
          </cell>
          <cell r="J207">
            <v>0</v>
          </cell>
          <cell r="K207">
            <v>1</v>
          </cell>
          <cell r="L207">
            <v>1</v>
          </cell>
          <cell r="M207">
            <v>0</v>
          </cell>
          <cell r="N207">
            <v>2563.9546153846159</v>
          </cell>
        </row>
        <row r="208">
          <cell r="A208" t="str">
            <v>Albañilería</v>
          </cell>
          <cell r="B208" t="str">
            <v>M. O.1014-6 [174] Confección registros, hasta 60x60 cms. (medida interior).</v>
          </cell>
          <cell r="C208" t="str">
            <v>Ud</v>
          </cell>
          <cell r="D208">
            <v>1.5</v>
          </cell>
          <cell r="E208">
            <v>0</v>
          </cell>
          <cell r="F208">
            <v>0</v>
          </cell>
          <cell r="G208">
            <v>0</v>
          </cell>
          <cell r="H208">
            <v>0</v>
          </cell>
          <cell r="I208">
            <v>1</v>
          </cell>
          <cell r="J208">
            <v>0</v>
          </cell>
          <cell r="K208">
            <v>1</v>
          </cell>
          <cell r="L208">
            <v>0</v>
          </cell>
          <cell r="M208">
            <v>0</v>
          </cell>
          <cell r="N208">
            <v>1145.1184615384625</v>
          </cell>
        </row>
        <row r="209">
          <cell r="A209" t="str">
            <v>Albañilería</v>
          </cell>
          <cell r="B209" t="str">
            <v>M. O.1014-7 [175] Confección de registros de más de 60x60cms.</v>
          </cell>
          <cell r="C209" t="str">
            <v>Ud</v>
          </cell>
          <cell r="D209">
            <v>1.25</v>
          </cell>
          <cell r="E209">
            <v>0</v>
          </cell>
          <cell r="F209">
            <v>0</v>
          </cell>
          <cell r="G209">
            <v>0</v>
          </cell>
          <cell r="H209">
            <v>0</v>
          </cell>
          <cell r="I209">
            <v>1</v>
          </cell>
          <cell r="J209">
            <v>0</v>
          </cell>
          <cell r="K209">
            <v>1</v>
          </cell>
          <cell r="L209">
            <v>0</v>
          </cell>
          <cell r="M209">
            <v>0</v>
          </cell>
          <cell r="N209">
            <v>1374.142153846155</v>
          </cell>
        </row>
        <row r="210">
          <cell r="A210" t="str">
            <v>Albañilería</v>
          </cell>
          <cell r="B210" t="str">
            <v>M. O.1014-8 [176] Confección de trampa de grasa.</v>
          </cell>
          <cell r="C210" t="str">
            <v>Ud</v>
          </cell>
          <cell r="D210">
            <v>1</v>
          </cell>
          <cell r="E210">
            <v>0</v>
          </cell>
          <cell r="F210">
            <v>0</v>
          </cell>
          <cell r="G210">
            <v>0</v>
          </cell>
          <cell r="H210">
            <v>0</v>
          </cell>
          <cell r="I210">
            <v>1</v>
          </cell>
          <cell r="J210">
            <v>0</v>
          </cell>
          <cell r="K210">
            <v>1</v>
          </cell>
          <cell r="L210">
            <v>1</v>
          </cell>
          <cell r="M210">
            <v>0</v>
          </cell>
          <cell r="N210">
            <v>2290.2369230769245</v>
          </cell>
        </row>
        <row r="211">
          <cell r="A211" t="str">
            <v>Albañilería</v>
          </cell>
          <cell r="B211" t="str">
            <v>M. O.1014-9 [177] Confección de desagüe de 20x20 cms., descubierto.</v>
          </cell>
          <cell r="C211" t="str">
            <v>M.L.</v>
          </cell>
          <cell r="D211">
            <v>10</v>
          </cell>
          <cell r="E211">
            <v>0</v>
          </cell>
          <cell r="F211">
            <v>0</v>
          </cell>
          <cell r="G211">
            <v>0</v>
          </cell>
          <cell r="H211">
            <v>0</v>
          </cell>
          <cell r="I211">
            <v>1</v>
          </cell>
          <cell r="J211">
            <v>0</v>
          </cell>
          <cell r="K211">
            <v>1</v>
          </cell>
          <cell r="L211">
            <v>0</v>
          </cell>
          <cell r="M211">
            <v>0</v>
          </cell>
          <cell r="N211">
            <v>171.76776923076937</v>
          </cell>
        </row>
        <row r="212">
          <cell r="A212" t="str">
            <v>Albañilería</v>
          </cell>
          <cell r="B212" t="str">
            <v>M. O.1014-10 [178] Confección de desagüe de 20x20cms., cubierto.</v>
          </cell>
          <cell r="C212" t="str">
            <v>M.L.</v>
          </cell>
          <cell r="D212">
            <v>6</v>
          </cell>
          <cell r="E212">
            <v>0</v>
          </cell>
          <cell r="F212">
            <v>0</v>
          </cell>
          <cell r="G212">
            <v>0</v>
          </cell>
          <cell r="H212">
            <v>0</v>
          </cell>
          <cell r="I212">
            <v>1</v>
          </cell>
          <cell r="J212">
            <v>0</v>
          </cell>
          <cell r="K212">
            <v>1</v>
          </cell>
          <cell r="L212">
            <v>0</v>
          </cell>
          <cell r="M212">
            <v>0</v>
          </cell>
          <cell r="N212">
            <v>286.27961538461562</v>
          </cell>
        </row>
        <row r="213">
          <cell r="A213" t="str">
            <v>Albañilería</v>
          </cell>
          <cell r="B213" t="str">
            <v>M. O.1014-11 [179] Montura brissoleil de 0.05x0.40x2 mts.</v>
          </cell>
          <cell r="C213" t="str">
            <v>Ud</v>
          </cell>
          <cell r="D213">
            <v>3</v>
          </cell>
          <cell r="E213">
            <v>0</v>
          </cell>
          <cell r="F213">
            <v>0</v>
          </cell>
          <cell r="G213">
            <v>0</v>
          </cell>
          <cell r="H213">
            <v>0</v>
          </cell>
          <cell r="I213">
            <v>1</v>
          </cell>
          <cell r="J213">
            <v>0</v>
          </cell>
          <cell r="K213">
            <v>1</v>
          </cell>
          <cell r="L213">
            <v>1</v>
          </cell>
          <cell r="M213">
            <v>0</v>
          </cell>
          <cell r="N213">
            <v>763.41230769230822</v>
          </cell>
        </row>
        <row r="214">
          <cell r="A214" t="str">
            <v>Albañilería</v>
          </cell>
          <cell r="B214" t="str">
            <v>M. O.1014-12 [180] Acuñe de marcos.</v>
          </cell>
          <cell r="C214" t="str">
            <v>Ud</v>
          </cell>
          <cell r="D214">
            <v>9.5</v>
          </cell>
          <cell r="E214">
            <v>0</v>
          </cell>
          <cell r="F214">
            <v>0</v>
          </cell>
          <cell r="G214">
            <v>0</v>
          </cell>
          <cell r="H214">
            <v>0</v>
          </cell>
          <cell r="I214">
            <v>1</v>
          </cell>
          <cell r="J214">
            <v>0</v>
          </cell>
          <cell r="K214">
            <v>1</v>
          </cell>
          <cell r="L214">
            <v>0</v>
          </cell>
          <cell r="M214">
            <v>0</v>
          </cell>
          <cell r="N214">
            <v>180.80817813765196</v>
          </cell>
        </row>
        <row r="215">
          <cell r="A215" t="str">
            <v>Albañilería</v>
          </cell>
          <cell r="B215" t="str">
            <v>M. O.1014-13 [181] Colocación de tejas.</v>
          </cell>
          <cell r="C215" t="str">
            <v>M²</v>
          </cell>
          <cell r="D215">
            <v>8</v>
          </cell>
          <cell r="E215">
            <v>0</v>
          </cell>
          <cell r="F215">
            <v>0</v>
          </cell>
          <cell r="G215">
            <v>1</v>
          </cell>
          <cell r="H215">
            <v>1</v>
          </cell>
          <cell r="I215">
            <v>0</v>
          </cell>
          <cell r="J215">
            <v>0</v>
          </cell>
          <cell r="K215">
            <v>1</v>
          </cell>
          <cell r="L215">
            <v>0</v>
          </cell>
          <cell r="M215">
            <v>0</v>
          </cell>
          <cell r="N215">
            <v>340.9900961538462</v>
          </cell>
        </row>
        <row r="216">
          <cell r="A216" t="str">
            <v>Albañilería</v>
          </cell>
          <cell r="B216" t="str">
            <v>M. O.1014-14 [182] Colocación caballete de tejas.</v>
          </cell>
          <cell r="C216" t="str">
            <v>M.L.</v>
          </cell>
          <cell r="D216">
            <v>10</v>
          </cell>
          <cell r="E216">
            <v>0</v>
          </cell>
          <cell r="F216">
            <v>0</v>
          </cell>
          <cell r="G216">
            <v>1</v>
          </cell>
          <cell r="H216">
            <v>1</v>
          </cell>
          <cell r="I216">
            <v>0</v>
          </cell>
          <cell r="J216">
            <v>0</v>
          </cell>
          <cell r="K216">
            <v>1</v>
          </cell>
          <cell r="L216">
            <v>0</v>
          </cell>
          <cell r="M216">
            <v>0</v>
          </cell>
          <cell r="N216">
            <v>272.79207692307693</v>
          </cell>
        </row>
        <row r="217">
          <cell r="A217" t="str">
            <v>Albañilería</v>
          </cell>
          <cell r="B217" t="str">
            <v>VACIADO DE HORMIGONES</v>
          </cell>
          <cell r="N217" t="str">
            <v>P. A.</v>
          </cell>
        </row>
        <row r="218">
          <cell r="A218" t="str">
            <v>Albañilería</v>
          </cell>
          <cell r="B218" t="str">
            <v>M. O.1014A-1 [1] Vaciado de Hormigón Industrial</v>
          </cell>
          <cell r="C218" t="str">
            <v>m³</v>
          </cell>
          <cell r="D218">
            <v>17.977038955073819</v>
          </cell>
          <cell r="E218">
            <v>0</v>
          </cell>
          <cell r="F218">
            <v>1</v>
          </cell>
          <cell r="G218">
            <v>0</v>
          </cell>
          <cell r="H218">
            <v>0</v>
          </cell>
          <cell r="I218">
            <v>0</v>
          </cell>
          <cell r="J218">
            <v>0</v>
          </cell>
          <cell r="K218">
            <v>1</v>
          </cell>
          <cell r="L218">
            <v>3</v>
          </cell>
          <cell r="M218">
            <v>0</v>
          </cell>
          <cell r="N218">
            <v>491.64407094362468</v>
          </cell>
        </row>
        <row r="219">
          <cell r="A219" t="str">
            <v>Albañilería</v>
          </cell>
          <cell r="B219" t="str">
            <v>M. O.1014A-2 [2] Vaciado de Hormigón Equipos Menores</v>
          </cell>
          <cell r="C219" t="str">
            <v>m³</v>
          </cell>
          <cell r="D219">
            <v>13.140648705320935</v>
          </cell>
          <cell r="E219">
            <v>0</v>
          </cell>
          <cell r="F219">
            <v>1</v>
          </cell>
          <cell r="G219">
            <v>0</v>
          </cell>
          <cell r="H219">
            <v>0</v>
          </cell>
          <cell r="I219">
            <v>0</v>
          </cell>
          <cell r="J219">
            <v>0</v>
          </cell>
          <cell r="K219">
            <v>1</v>
          </cell>
          <cell r="L219">
            <v>3</v>
          </cell>
          <cell r="M219">
            <v>0</v>
          </cell>
          <cell r="N219">
            <v>672.59271696425424</v>
          </cell>
        </row>
        <row r="220">
          <cell r="A220" t="str">
            <v>Técnicos Especiales</v>
          </cell>
          <cell r="B220" t="str">
            <v xml:space="preserve">SUBIR MATERIALES / PLANTA  </v>
          </cell>
          <cell r="N220" t="str">
            <v>P. A.</v>
          </cell>
        </row>
        <row r="221">
          <cell r="A221" t="str">
            <v>Técnicos Especiales</v>
          </cell>
          <cell r="B221" t="str">
            <v>M. O.1015-1 [1] Subir arena por meseta un nivel</v>
          </cell>
          <cell r="C221" t="str">
            <v>m³</v>
          </cell>
          <cell r="D221">
            <v>16</v>
          </cell>
          <cell r="E221">
            <v>0</v>
          </cell>
          <cell r="F221">
            <v>0</v>
          </cell>
          <cell r="G221">
            <v>0</v>
          </cell>
          <cell r="H221">
            <v>0</v>
          </cell>
          <cell r="I221">
            <v>0</v>
          </cell>
          <cell r="J221">
            <v>0</v>
          </cell>
          <cell r="K221">
            <v>3</v>
          </cell>
          <cell r="L221">
            <v>0</v>
          </cell>
          <cell r="M221">
            <v>0</v>
          </cell>
          <cell r="N221">
            <v>117.52009615384628</v>
          </cell>
        </row>
        <row r="222">
          <cell r="A222" t="str">
            <v>Técnicos Especiales</v>
          </cell>
          <cell r="B222" t="str">
            <v>M. O.1015-2 [2] Subir arena por polea 2do nivel</v>
          </cell>
          <cell r="C222" t="str">
            <v>m³</v>
          </cell>
          <cell r="D222">
            <v>10</v>
          </cell>
          <cell r="E222">
            <v>0</v>
          </cell>
          <cell r="F222">
            <v>0</v>
          </cell>
          <cell r="G222">
            <v>0</v>
          </cell>
          <cell r="H222">
            <v>0</v>
          </cell>
          <cell r="I222">
            <v>0</v>
          </cell>
          <cell r="J222">
            <v>0</v>
          </cell>
          <cell r="K222">
            <v>3</v>
          </cell>
          <cell r="L222">
            <v>0</v>
          </cell>
          <cell r="M222">
            <v>0</v>
          </cell>
          <cell r="N222">
            <v>188.03215384615405</v>
          </cell>
        </row>
        <row r="223">
          <cell r="A223" t="str">
            <v>Técnicos Especiales</v>
          </cell>
          <cell r="B223" t="str">
            <v>M. O.1015-3 [3] Subir arena por polea 3er nivel</v>
          </cell>
          <cell r="C223" t="str">
            <v>m³</v>
          </cell>
          <cell r="D223">
            <v>7</v>
          </cell>
          <cell r="E223">
            <v>0</v>
          </cell>
          <cell r="F223">
            <v>0</v>
          </cell>
          <cell r="G223">
            <v>0</v>
          </cell>
          <cell r="H223">
            <v>0</v>
          </cell>
          <cell r="I223">
            <v>0</v>
          </cell>
          <cell r="J223">
            <v>0</v>
          </cell>
          <cell r="K223">
            <v>3</v>
          </cell>
          <cell r="L223">
            <v>0</v>
          </cell>
          <cell r="M223">
            <v>0</v>
          </cell>
          <cell r="N223">
            <v>268.61736263736293</v>
          </cell>
        </row>
        <row r="224">
          <cell r="A224" t="str">
            <v>Técnicos Especiales</v>
          </cell>
          <cell r="B224" t="str">
            <v>M. O.1015-4 [4] Subir arena por polea 4to nivel</v>
          </cell>
          <cell r="C224" t="str">
            <v>m³</v>
          </cell>
          <cell r="D224">
            <v>5</v>
          </cell>
          <cell r="E224">
            <v>0</v>
          </cell>
          <cell r="F224">
            <v>0</v>
          </cell>
          <cell r="G224">
            <v>0</v>
          </cell>
          <cell r="H224">
            <v>0</v>
          </cell>
          <cell r="I224">
            <v>0</v>
          </cell>
          <cell r="J224">
            <v>0</v>
          </cell>
          <cell r="K224">
            <v>3</v>
          </cell>
          <cell r="L224">
            <v>0</v>
          </cell>
          <cell r="M224">
            <v>0</v>
          </cell>
          <cell r="N224">
            <v>376.06430769230809</v>
          </cell>
        </row>
        <row r="225">
          <cell r="A225" t="str">
            <v>Técnicos Especiales</v>
          </cell>
          <cell r="B225" t="str">
            <v>M. O.1015-5 [5] Subir arena por polea 5to nivel</v>
          </cell>
          <cell r="C225" t="str">
            <v>m³</v>
          </cell>
          <cell r="D225">
            <v>4</v>
          </cell>
          <cell r="E225">
            <v>0</v>
          </cell>
          <cell r="F225">
            <v>0</v>
          </cell>
          <cell r="G225">
            <v>0</v>
          </cell>
          <cell r="H225">
            <v>0</v>
          </cell>
          <cell r="I225">
            <v>0</v>
          </cell>
          <cell r="J225">
            <v>0</v>
          </cell>
          <cell r="K225">
            <v>3</v>
          </cell>
          <cell r="L225">
            <v>0</v>
          </cell>
          <cell r="M225">
            <v>0</v>
          </cell>
          <cell r="N225">
            <v>470.08038461538513</v>
          </cell>
        </row>
        <row r="226">
          <cell r="A226" t="str">
            <v>Técnicos Especiales</v>
          </cell>
          <cell r="B226" t="str">
            <v>M. O.1015-6 [6] Subir arena por polea 6to nivel</v>
          </cell>
          <cell r="C226" t="str">
            <v>m³</v>
          </cell>
          <cell r="D226">
            <v>3</v>
          </cell>
          <cell r="E226">
            <v>0</v>
          </cell>
          <cell r="F226">
            <v>0</v>
          </cell>
          <cell r="G226">
            <v>0</v>
          </cell>
          <cell r="H226">
            <v>0</v>
          </cell>
          <cell r="I226">
            <v>0</v>
          </cell>
          <cell r="J226">
            <v>0</v>
          </cell>
          <cell r="K226">
            <v>3</v>
          </cell>
          <cell r="L226">
            <v>0</v>
          </cell>
          <cell r="M226">
            <v>0</v>
          </cell>
          <cell r="N226">
            <v>626.77384615384688</v>
          </cell>
        </row>
        <row r="227">
          <cell r="A227" t="str">
            <v>Técnicos Especiales</v>
          </cell>
          <cell r="B227" t="str">
            <v>M. O.1015-7 [7] Subir bloques 4" por meseta 2do nivel</v>
          </cell>
          <cell r="C227" t="str">
            <v>ud</v>
          </cell>
          <cell r="D227">
            <v>1800</v>
          </cell>
          <cell r="E227">
            <v>0</v>
          </cell>
          <cell r="F227">
            <v>0</v>
          </cell>
          <cell r="G227">
            <v>0</v>
          </cell>
          <cell r="H227">
            <v>0</v>
          </cell>
          <cell r="I227">
            <v>0</v>
          </cell>
          <cell r="J227">
            <v>0</v>
          </cell>
          <cell r="K227">
            <v>3</v>
          </cell>
          <cell r="L227">
            <v>0</v>
          </cell>
          <cell r="M227">
            <v>0</v>
          </cell>
          <cell r="N227">
            <v>1.044623076923078</v>
          </cell>
        </row>
        <row r="228">
          <cell r="A228" t="str">
            <v>Técnicos Especiales</v>
          </cell>
          <cell r="B228" t="str">
            <v>M. O.1015-8 [8] Subir bloques 4" por meseta 3er nivel</v>
          </cell>
          <cell r="C228" t="str">
            <v>ud</v>
          </cell>
          <cell r="D228">
            <v>1500</v>
          </cell>
          <cell r="E228">
            <v>0</v>
          </cell>
          <cell r="F228">
            <v>0</v>
          </cell>
          <cell r="G228">
            <v>0</v>
          </cell>
          <cell r="H228">
            <v>0</v>
          </cell>
          <cell r="I228">
            <v>0</v>
          </cell>
          <cell r="J228">
            <v>0</v>
          </cell>
          <cell r="K228">
            <v>3</v>
          </cell>
          <cell r="L228">
            <v>0</v>
          </cell>
          <cell r="M228">
            <v>0</v>
          </cell>
          <cell r="N228">
            <v>1.2535476923076936</v>
          </cell>
        </row>
        <row r="229">
          <cell r="A229" t="str">
            <v>Técnicos Especiales</v>
          </cell>
          <cell r="B229" t="str">
            <v>M. O.1015-9 [9] Subir bloques 4" por meseta 4to nivel</v>
          </cell>
          <cell r="C229" t="str">
            <v>ud</v>
          </cell>
          <cell r="D229">
            <v>1125</v>
          </cell>
          <cell r="E229">
            <v>0</v>
          </cell>
          <cell r="F229">
            <v>0</v>
          </cell>
          <cell r="G229">
            <v>0</v>
          </cell>
          <cell r="H229">
            <v>0</v>
          </cell>
          <cell r="I229">
            <v>0</v>
          </cell>
          <cell r="J229">
            <v>0</v>
          </cell>
          <cell r="K229">
            <v>3</v>
          </cell>
          <cell r="L229">
            <v>0</v>
          </cell>
          <cell r="M229">
            <v>0</v>
          </cell>
          <cell r="N229">
            <v>1.671396923076925</v>
          </cell>
        </row>
        <row r="230">
          <cell r="A230" t="str">
            <v>Técnicos Especiales</v>
          </cell>
          <cell r="B230" t="str">
            <v>M. O.1015-10 [10] Subir bloques 4" por meseta 5to nivel</v>
          </cell>
          <cell r="C230" t="str">
            <v>ud</v>
          </cell>
          <cell r="D230">
            <v>900</v>
          </cell>
          <cell r="E230">
            <v>0</v>
          </cell>
          <cell r="F230">
            <v>0</v>
          </cell>
          <cell r="G230">
            <v>0</v>
          </cell>
          <cell r="H230">
            <v>0</v>
          </cell>
          <cell r="I230">
            <v>0</v>
          </cell>
          <cell r="J230">
            <v>0</v>
          </cell>
          <cell r="K230">
            <v>3</v>
          </cell>
          <cell r="L230">
            <v>0</v>
          </cell>
          <cell r="M230">
            <v>0</v>
          </cell>
          <cell r="N230">
            <v>2.089246153846156</v>
          </cell>
        </row>
        <row r="231">
          <cell r="A231" t="str">
            <v>Técnicos Especiales</v>
          </cell>
          <cell r="B231" t="str">
            <v>M. O.1015-11 [11] Subir bloques 4" por meseta 6to nivel</v>
          </cell>
          <cell r="C231" t="str">
            <v>ud</v>
          </cell>
          <cell r="D231">
            <v>750</v>
          </cell>
          <cell r="E231">
            <v>0</v>
          </cell>
          <cell r="F231">
            <v>0</v>
          </cell>
          <cell r="G231">
            <v>0</v>
          </cell>
          <cell r="H231">
            <v>0</v>
          </cell>
          <cell r="I231">
            <v>0</v>
          </cell>
          <cell r="J231">
            <v>0</v>
          </cell>
          <cell r="K231">
            <v>3</v>
          </cell>
          <cell r="L231">
            <v>0</v>
          </cell>
          <cell r="M231">
            <v>0</v>
          </cell>
          <cell r="N231">
            <v>2.5070953846153872</v>
          </cell>
        </row>
        <row r="232">
          <cell r="A232" t="str">
            <v>Técnicos Especiales</v>
          </cell>
          <cell r="B232" t="str">
            <v>M. O.1015-12 [12] Subir bloques 4" por polea 2do nivel</v>
          </cell>
          <cell r="C232" t="str">
            <v>ud</v>
          </cell>
          <cell r="D232">
            <v>1100</v>
          </cell>
          <cell r="E232">
            <v>0</v>
          </cell>
          <cell r="F232">
            <v>0</v>
          </cell>
          <cell r="G232">
            <v>0</v>
          </cell>
          <cell r="H232">
            <v>0</v>
          </cell>
          <cell r="I232">
            <v>0</v>
          </cell>
          <cell r="J232">
            <v>0</v>
          </cell>
          <cell r="K232">
            <v>3</v>
          </cell>
          <cell r="L232">
            <v>0</v>
          </cell>
          <cell r="M232">
            <v>0</v>
          </cell>
          <cell r="N232">
            <v>1.7093832167832186</v>
          </cell>
        </row>
        <row r="233">
          <cell r="A233" t="str">
            <v>Técnicos Especiales</v>
          </cell>
          <cell r="B233" t="str">
            <v>M. O.1015-13 [13] Subir bloques 4" por polea 3er nivel</v>
          </cell>
          <cell r="C233" t="str">
            <v>ud</v>
          </cell>
          <cell r="D233">
            <v>650</v>
          </cell>
          <cell r="E233">
            <v>0</v>
          </cell>
          <cell r="F233">
            <v>0</v>
          </cell>
          <cell r="G233">
            <v>0</v>
          </cell>
          <cell r="H233">
            <v>0</v>
          </cell>
          <cell r="I233">
            <v>0</v>
          </cell>
          <cell r="J233">
            <v>0</v>
          </cell>
          <cell r="K233">
            <v>3</v>
          </cell>
          <cell r="L233">
            <v>0</v>
          </cell>
          <cell r="M233">
            <v>0</v>
          </cell>
          <cell r="N233">
            <v>2.8928023668639087</v>
          </cell>
        </row>
        <row r="234">
          <cell r="A234" t="str">
            <v>Técnicos Especiales</v>
          </cell>
          <cell r="B234" t="str">
            <v>M. O.1015-14 [14] Subir bloques 4" por polea 4to nivel</v>
          </cell>
          <cell r="C234" t="str">
            <v>ud</v>
          </cell>
          <cell r="D234">
            <v>500</v>
          </cell>
          <cell r="E234">
            <v>0</v>
          </cell>
          <cell r="F234">
            <v>0</v>
          </cell>
          <cell r="G234">
            <v>0</v>
          </cell>
          <cell r="H234">
            <v>0</v>
          </cell>
          <cell r="I234">
            <v>0</v>
          </cell>
          <cell r="J234">
            <v>0</v>
          </cell>
          <cell r="K234">
            <v>3</v>
          </cell>
          <cell r="L234">
            <v>0</v>
          </cell>
          <cell r="M234">
            <v>0</v>
          </cell>
          <cell r="N234">
            <v>3.7606430769230812</v>
          </cell>
        </row>
        <row r="235">
          <cell r="A235" t="str">
            <v>Técnicos Especiales</v>
          </cell>
          <cell r="B235" t="str">
            <v>M. O.1015-15 [15] Subir bloques 4" por polea 5to nivel</v>
          </cell>
          <cell r="C235" t="str">
            <v>ud</v>
          </cell>
          <cell r="D235">
            <v>350</v>
          </cell>
          <cell r="E235">
            <v>0</v>
          </cell>
          <cell r="F235">
            <v>0</v>
          </cell>
          <cell r="G235">
            <v>0</v>
          </cell>
          <cell r="H235">
            <v>0</v>
          </cell>
          <cell r="I235">
            <v>0</v>
          </cell>
          <cell r="J235">
            <v>0</v>
          </cell>
          <cell r="K235">
            <v>3</v>
          </cell>
          <cell r="L235">
            <v>0</v>
          </cell>
          <cell r="M235">
            <v>0</v>
          </cell>
          <cell r="N235">
            <v>5.3723472527472582</v>
          </cell>
        </row>
        <row r="236">
          <cell r="A236" t="str">
            <v>Técnicos Especiales</v>
          </cell>
          <cell r="B236" t="str">
            <v>M. O.1015-16 [16] Subir bloques 4" por polea 6to nivel</v>
          </cell>
          <cell r="C236" t="str">
            <v>ud</v>
          </cell>
          <cell r="D236">
            <v>300</v>
          </cell>
          <cell r="E236">
            <v>0</v>
          </cell>
          <cell r="F236">
            <v>0</v>
          </cell>
          <cell r="G236">
            <v>0</v>
          </cell>
          <cell r="H236">
            <v>0</v>
          </cell>
          <cell r="I236">
            <v>0</v>
          </cell>
          <cell r="J236">
            <v>0</v>
          </cell>
          <cell r="K236">
            <v>3</v>
          </cell>
          <cell r="L236">
            <v>0</v>
          </cell>
          <cell r="M236">
            <v>0</v>
          </cell>
          <cell r="N236">
            <v>6.2677384615384684</v>
          </cell>
        </row>
        <row r="237">
          <cell r="A237" t="str">
            <v>Técnicos Especiales</v>
          </cell>
          <cell r="B237" t="str">
            <v>M. O.1015-17 [17] Subir bloques 6" por meseta 2do nivel</v>
          </cell>
          <cell r="C237" t="str">
            <v>ud</v>
          </cell>
          <cell r="D237">
            <v>1500</v>
          </cell>
          <cell r="E237">
            <v>0</v>
          </cell>
          <cell r="F237">
            <v>0</v>
          </cell>
          <cell r="G237">
            <v>0</v>
          </cell>
          <cell r="H237">
            <v>0</v>
          </cell>
          <cell r="I237">
            <v>0</v>
          </cell>
          <cell r="J237">
            <v>0</v>
          </cell>
          <cell r="K237">
            <v>3</v>
          </cell>
          <cell r="L237">
            <v>0</v>
          </cell>
          <cell r="M237">
            <v>0</v>
          </cell>
          <cell r="N237">
            <v>1.2535476923076936</v>
          </cell>
        </row>
        <row r="238">
          <cell r="A238" t="str">
            <v>Técnicos Especiales</v>
          </cell>
          <cell r="B238" t="str">
            <v>M. O.1015-18 [18] Subir bloques 6" por meseta 3er nivel</v>
          </cell>
          <cell r="C238" t="str">
            <v>ud</v>
          </cell>
          <cell r="D238">
            <v>1000</v>
          </cell>
          <cell r="E238">
            <v>0</v>
          </cell>
          <cell r="F238">
            <v>0</v>
          </cell>
          <cell r="G238">
            <v>0</v>
          </cell>
          <cell r="H238">
            <v>0</v>
          </cell>
          <cell r="I238">
            <v>0</v>
          </cell>
          <cell r="J238">
            <v>0</v>
          </cell>
          <cell r="K238">
            <v>3</v>
          </cell>
          <cell r="L238">
            <v>0</v>
          </cell>
          <cell r="M238">
            <v>0</v>
          </cell>
          <cell r="N238">
            <v>1.8803215384615406</v>
          </cell>
        </row>
        <row r="239">
          <cell r="A239" t="str">
            <v>Técnicos Especiales</v>
          </cell>
          <cell r="B239" t="str">
            <v>M. O.1015-19 [19] Subir bloques 6" por meseta 4to nivel</v>
          </cell>
          <cell r="C239" t="str">
            <v>ud</v>
          </cell>
          <cell r="D239">
            <v>750</v>
          </cell>
          <cell r="E239">
            <v>0</v>
          </cell>
          <cell r="F239">
            <v>0</v>
          </cell>
          <cell r="G239">
            <v>0</v>
          </cell>
          <cell r="H239">
            <v>0</v>
          </cell>
          <cell r="I239">
            <v>0</v>
          </cell>
          <cell r="J239">
            <v>0</v>
          </cell>
          <cell r="K239">
            <v>3</v>
          </cell>
          <cell r="L239">
            <v>0</v>
          </cell>
          <cell r="M239">
            <v>0</v>
          </cell>
          <cell r="N239">
            <v>2.5070953846153872</v>
          </cell>
        </row>
        <row r="240">
          <cell r="A240" t="str">
            <v>Técnicos Especiales</v>
          </cell>
          <cell r="B240" t="str">
            <v>M. O.1015-20 [20] Subir bloques 6" por meseta 5to nivel</v>
          </cell>
          <cell r="C240" t="str">
            <v>ud</v>
          </cell>
          <cell r="D240">
            <v>600</v>
          </cell>
          <cell r="E240">
            <v>0</v>
          </cell>
          <cell r="F240">
            <v>0</v>
          </cell>
          <cell r="G240">
            <v>0</v>
          </cell>
          <cell r="H240">
            <v>0</v>
          </cell>
          <cell r="I240">
            <v>0</v>
          </cell>
          <cell r="J240">
            <v>0</v>
          </cell>
          <cell r="K240">
            <v>3</v>
          </cell>
          <cell r="L240">
            <v>0</v>
          </cell>
          <cell r="M240">
            <v>0</v>
          </cell>
          <cell r="N240">
            <v>3.1338692307692342</v>
          </cell>
        </row>
        <row r="241">
          <cell r="A241" t="str">
            <v>Técnicos Especiales</v>
          </cell>
          <cell r="B241" t="str">
            <v>M. O.1015-21 [21] Subir bloques 6" por meseta 6to nivel</v>
          </cell>
          <cell r="C241" t="str">
            <v>ud</v>
          </cell>
          <cell r="D241">
            <v>500</v>
          </cell>
          <cell r="E241">
            <v>0</v>
          </cell>
          <cell r="F241">
            <v>0</v>
          </cell>
          <cell r="G241">
            <v>0</v>
          </cell>
          <cell r="H241">
            <v>0</v>
          </cell>
          <cell r="I241">
            <v>0</v>
          </cell>
          <cell r="J241">
            <v>0</v>
          </cell>
          <cell r="K241">
            <v>3</v>
          </cell>
          <cell r="L241">
            <v>0</v>
          </cell>
          <cell r="M241">
            <v>0</v>
          </cell>
          <cell r="N241">
            <v>3.7606430769230812</v>
          </cell>
        </row>
        <row r="242">
          <cell r="A242" t="str">
            <v>Técnicos Especiales</v>
          </cell>
          <cell r="B242" t="str">
            <v>M. O.1015-22 [22] Subir bloques 6" por polea 2do nivel</v>
          </cell>
          <cell r="C242" t="str">
            <v>ud</v>
          </cell>
          <cell r="D242">
            <v>900</v>
          </cell>
          <cell r="E242">
            <v>0</v>
          </cell>
          <cell r="F242">
            <v>0</v>
          </cell>
          <cell r="G242">
            <v>0</v>
          </cell>
          <cell r="H242">
            <v>0</v>
          </cell>
          <cell r="I242">
            <v>0</v>
          </cell>
          <cell r="J242">
            <v>0</v>
          </cell>
          <cell r="K242">
            <v>3</v>
          </cell>
          <cell r="L242">
            <v>0</v>
          </cell>
          <cell r="M242">
            <v>0</v>
          </cell>
          <cell r="N242">
            <v>2.089246153846156</v>
          </cell>
        </row>
        <row r="243">
          <cell r="A243" t="str">
            <v>Técnicos Especiales</v>
          </cell>
          <cell r="B243" t="str">
            <v>M. O.1015-23 [23] Subir bloques 6" por polea 3er nivel</v>
          </cell>
          <cell r="C243" t="str">
            <v>ud</v>
          </cell>
          <cell r="D243">
            <v>600</v>
          </cell>
          <cell r="E243">
            <v>0</v>
          </cell>
          <cell r="F243">
            <v>0</v>
          </cell>
          <cell r="G243">
            <v>0</v>
          </cell>
          <cell r="H243">
            <v>0</v>
          </cell>
          <cell r="I243">
            <v>0</v>
          </cell>
          <cell r="J243">
            <v>0</v>
          </cell>
          <cell r="K243">
            <v>3</v>
          </cell>
          <cell r="L243">
            <v>0</v>
          </cell>
          <cell r="M243">
            <v>0</v>
          </cell>
          <cell r="N243">
            <v>3.1338692307692342</v>
          </cell>
        </row>
        <row r="244">
          <cell r="A244" t="str">
            <v>Técnicos Especiales</v>
          </cell>
          <cell r="B244" t="str">
            <v>M. O.1015-24 [24] Subir bloques 6" por polea 4to nivel</v>
          </cell>
          <cell r="C244" t="str">
            <v>ud</v>
          </cell>
          <cell r="D244">
            <v>450</v>
          </cell>
          <cell r="E244">
            <v>0</v>
          </cell>
          <cell r="F244">
            <v>0</v>
          </cell>
          <cell r="G244">
            <v>0</v>
          </cell>
          <cell r="H244">
            <v>0</v>
          </cell>
          <cell r="I244">
            <v>0</v>
          </cell>
          <cell r="J244">
            <v>0</v>
          </cell>
          <cell r="K244">
            <v>3</v>
          </cell>
          <cell r="L244">
            <v>0</v>
          </cell>
          <cell r="M244">
            <v>0</v>
          </cell>
          <cell r="N244">
            <v>4.1784923076923119</v>
          </cell>
        </row>
        <row r="245">
          <cell r="A245" t="str">
            <v>Técnicos Especiales</v>
          </cell>
          <cell r="B245" t="str">
            <v>M. O.1015-25 [25] Subir bloques 6" por polea 5to nivel</v>
          </cell>
          <cell r="C245" t="str">
            <v>ud</v>
          </cell>
          <cell r="D245">
            <v>325</v>
          </cell>
          <cell r="E245">
            <v>0</v>
          </cell>
          <cell r="F245">
            <v>0</v>
          </cell>
          <cell r="G245">
            <v>0</v>
          </cell>
          <cell r="H245">
            <v>0</v>
          </cell>
          <cell r="I245">
            <v>0</v>
          </cell>
          <cell r="J245">
            <v>0</v>
          </cell>
          <cell r="K245">
            <v>3</v>
          </cell>
          <cell r="L245">
            <v>0</v>
          </cell>
          <cell r="M245">
            <v>0</v>
          </cell>
          <cell r="N245">
            <v>5.7856047337278174</v>
          </cell>
        </row>
        <row r="246">
          <cell r="A246" t="str">
            <v>Técnicos Especiales</v>
          </cell>
          <cell r="B246" t="str">
            <v>M. O.1015-26 [26] Subir bloques 6" por polea 6to nivel</v>
          </cell>
          <cell r="C246" t="str">
            <v>ud</v>
          </cell>
          <cell r="D246">
            <v>275</v>
          </cell>
          <cell r="E246">
            <v>0</v>
          </cell>
          <cell r="F246">
            <v>0</v>
          </cell>
          <cell r="G246">
            <v>0</v>
          </cell>
          <cell r="H246">
            <v>0</v>
          </cell>
          <cell r="I246">
            <v>0</v>
          </cell>
          <cell r="J246">
            <v>0</v>
          </cell>
          <cell r="K246">
            <v>3</v>
          </cell>
          <cell r="L246">
            <v>0</v>
          </cell>
          <cell r="M246">
            <v>0</v>
          </cell>
          <cell r="N246">
            <v>6.8375328671328743</v>
          </cell>
        </row>
        <row r="247">
          <cell r="A247" t="str">
            <v>Técnicos Especiales</v>
          </cell>
          <cell r="B247" t="str">
            <v>M. O.1015-27 [27] Subir bloques 8" por meseta 2do nivel</v>
          </cell>
          <cell r="C247" t="str">
            <v>ud</v>
          </cell>
          <cell r="D247">
            <v>1200</v>
          </cell>
          <cell r="E247">
            <v>0</v>
          </cell>
          <cell r="F247">
            <v>0</v>
          </cell>
          <cell r="G247">
            <v>0</v>
          </cell>
          <cell r="H247">
            <v>0</v>
          </cell>
          <cell r="I247">
            <v>0</v>
          </cell>
          <cell r="J247">
            <v>0</v>
          </cell>
          <cell r="K247">
            <v>3</v>
          </cell>
          <cell r="L247">
            <v>0</v>
          </cell>
          <cell r="M247">
            <v>0</v>
          </cell>
          <cell r="N247">
            <v>1.5669346153846171</v>
          </cell>
        </row>
        <row r="248">
          <cell r="A248" t="str">
            <v>Técnicos Especiales</v>
          </cell>
          <cell r="B248" t="str">
            <v>M. O.1015-28 [28] Subir bloques 8" por meseta 3er nivel</v>
          </cell>
          <cell r="C248" t="str">
            <v>ud</v>
          </cell>
          <cell r="D248">
            <v>800</v>
          </cell>
          <cell r="E248">
            <v>0</v>
          </cell>
          <cell r="F248">
            <v>0</v>
          </cell>
          <cell r="G248">
            <v>0</v>
          </cell>
          <cell r="H248">
            <v>0</v>
          </cell>
          <cell r="I248">
            <v>0</v>
          </cell>
          <cell r="J248">
            <v>0</v>
          </cell>
          <cell r="K248">
            <v>3</v>
          </cell>
          <cell r="L248">
            <v>0</v>
          </cell>
          <cell r="M248">
            <v>0</v>
          </cell>
          <cell r="N248">
            <v>2.3504019230769257</v>
          </cell>
        </row>
        <row r="249">
          <cell r="A249" t="str">
            <v>Técnicos Especiales</v>
          </cell>
          <cell r="B249" t="str">
            <v>M. O.1015-29 [29] Subir bloques 8" por meseta 4to nivel</v>
          </cell>
          <cell r="C249" t="str">
            <v>ud</v>
          </cell>
          <cell r="D249">
            <v>600</v>
          </cell>
          <cell r="E249">
            <v>0</v>
          </cell>
          <cell r="F249">
            <v>0</v>
          </cell>
          <cell r="G249">
            <v>0</v>
          </cell>
          <cell r="H249">
            <v>0</v>
          </cell>
          <cell r="I249">
            <v>0</v>
          </cell>
          <cell r="J249">
            <v>0</v>
          </cell>
          <cell r="K249">
            <v>3</v>
          </cell>
          <cell r="L249">
            <v>0</v>
          </cell>
          <cell r="M249">
            <v>0</v>
          </cell>
          <cell r="N249">
            <v>3.1338692307692342</v>
          </cell>
        </row>
        <row r="250">
          <cell r="A250" t="str">
            <v>Técnicos Especiales</v>
          </cell>
          <cell r="B250" t="str">
            <v>M. O.1015-30 [30] Subir bloques 8" por meseta 5to nivel</v>
          </cell>
          <cell r="C250" t="str">
            <v>ud</v>
          </cell>
          <cell r="D250">
            <v>480</v>
          </cell>
          <cell r="E250">
            <v>0</v>
          </cell>
          <cell r="F250">
            <v>0</v>
          </cell>
          <cell r="G250">
            <v>0</v>
          </cell>
          <cell r="H250">
            <v>0</v>
          </cell>
          <cell r="I250">
            <v>0</v>
          </cell>
          <cell r="J250">
            <v>0</v>
          </cell>
          <cell r="K250">
            <v>3</v>
          </cell>
          <cell r="L250">
            <v>0</v>
          </cell>
          <cell r="M250">
            <v>0</v>
          </cell>
          <cell r="N250">
            <v>3.9173365384615426</v>
          </cell>
        </row>
        <row r="251">
          <cell r="A251" t="str">
            <v>Técnicos Especiales</v>
          </cell>
          <cell r="B251" t="str">
            <v>M. O.1015-31 [31] Subir bloques 8" por meseta 6to nivel</v>
          </cell>
          <cell r="C251" t="str">
            <v>ud</v>
          </cell>
          <cell r="D251">
            <v>400</v>
          </cell>
          <cell r="E251">
            <v>0</v>
          </cell>
          <cell r="F251">
            <v>0</v>
          </cell>
          <cell r="G251">
            <v>0</v>
          </cell>
          <cell r="H251">
            <v>0</v>
          </cell>
          <cell r="I251">
            <v>0</v>
          </cell>
          <cell r="J251">
            <v>0</v>
          </cell>
          <cell r="K251">
            <v>3</v>
          </cell>
          <cell r="L251">
            <v>0</v>
          </cell>
          <cell r="M251">
            <v>0</v>
          </cell>
          <cell r="N251">
            <v>4.7008038461538515</v>
          </cell>
        </row>
        <row r="252">
          <cell r="A252" t="str">
            <v>Técnicos Especiales</v>
          </cell>
          <cell r="B252" t="str">
            <v>M. O.1015-32 [32] Subir bloques 8" por polea 2do nivel</v>
          </cell>
          <cell r="C252" t="str">
            <v>ud</v>
          </cell>
          <cell r="D252">
            <v>710</v>
          </cell>
          <cell r="E252">
            <v>0</v>
          </cell>
          <cell r="F252">
            <v>0</v>
          </cell>
          <cell r="G252">
            <v>0</v>
          </cell>
          <cell r="H252">
            <v>0</v>
          </cell>
          <cell r="I252">
            <v>0</v>
          </cell>
          <cell r="J252">
            <v>0</v>
          </cell>
          <cell r="K252">
            <v>3</v>
          </cell>
          <cell r="L252">
            <v>0</v>
          </cell>
          <cell r="M252">
            <v>0</v>
          </cell>
          <cell r="N252">
            <v>2.6483401950162544</v>
          </cell>
        </row>
        <row r="253">
          <cell r="A253" t="str">
            <v>Técnicos Especiales</v>
          </cell>
          <cell r="B253" t="str">
            <v>M. O.1015-33 [33] Subir bloques 8" por polea 3er nivel</v>
          </cell>
          <cell r="C253" t="str">
            <v>ud</v>
          </cell>
          <cell r="D253">
            <v>475</v>
          </cell>
          <cell r="E253">
            <v>0</v>
          </cell>
          <cell r="F253">
            <v>0</v>
          </cell>
          <cell r="G253">
            <v>0</v>
          </cell>
          <cell r="H253">
            <v>0</v>
          </cell>
          <cell r="I253">
            <v>0</v>
          </cell>
          <cell r="J253">
            <v>0</v>
          </cell>
          <cell r="K253">
            <v>3</v>
          </cell>
          <cell r="L253">
            <v>0</v>
          </cell>
          <cell r="M253">
            <v>0</v>
          </cell>
          <cell r="N253">
            <v>3.9585716599190328</v>
          </cell>
        </row>
        <row r="254">
          <cell r="A254" t="str">
            <v>Técnicos Especiales</v>
          </cell>
          <cell r="B254" t="str">
            <v>M. O.1015-34 [34] Subir bloques 8" por polea 4to nivel</v>
          </cell>
          <cell r="C254" t="str">
            <v>ud</v>
          </cell>
          <cell r="D254">
            <v>355</v>
          </cell>
          <cell r="E254">
            <v>0</v>
          </cell>
          <cell r="F254">
            <v>0</v>
          </cell>
          <cell r="G254">
            <v>0</v>
          </cell>
          <cell r="H254">
            <v>0</v>
          </cell>
          <cell r="I254">
            <v>0</v>
          </cell>
          <cell r="J254">
            <v>0</v>
          </cell>
          <cell r="K254">
            <v>3</v>
          </cell>
          <cell r="L254">
            <v>0</v>
          </cell>
          <cell r="M254">
            <v>0</v>
          </cell>
          <cell r="N254">
            <v>5.2966803900325088</v>
          </cell>
        </row>
        <row r="255">
          <cell r="A255" t="str">
            <v>Técnicos Especiales</v>
          </cell>
          <cell r="B255" t="str">
            <v>M. O.1015-35 [35] Subir bloques 8" por polea 5to nivel</v>
          </cell>
          <cell r="C255" t="str">
            <v>ud</v>
          </cell>
          <cell r="D255">
            <v>285</v>
          </cell>
          <cell r="E255">
            <v>0</v>
          </cell>
          <cell r="F255">
            <v>0</v>
          </cell>
          <cell r="G255">
            <v>0</v>
          </cell>
          <cell r="H255">
            <v>0</v>
          </cell>
          <cell r="I255">
            <v>0</v>
          </cell>
          <cell r="J255">
            <v>0</v>
          </cell>
          <cell r="K255">
            <v>3</v>
          </cell>
          <cell r="L255">
            <v>0</v>
          </cell>
          <cell r="M255">
            <v>0</v>
          </cell>
          <cell r="N255">
            <v>6.5976194331983882</v>
          </cell>
        </row>
        <row r="256">
          <cell r="A256" t="str">
            <v>Técnicos Especiales</v>
          </cell>
          <cell r="B256" t="str">
            <v>M. O.1015-36 [36] Subir bloques 8" por polea 6to nivel</v>
          </cell>
          <cell r="C256" t="str">
            <v>ud</v>
          </cell>
          <cell r="D256">
            <v>235</v>
          </cell>
          <cell r="E256">
            <v>0</v>
          </cell>
          <cell r="F256">
            <v>0</v>
          </cell>
          <cell r="G256">
            <v>0</v>
          </cell>
          <cell r="H256">
            <v>0</v>
          </cell>
          <cell r="I256">
            <v>0</v>
          </cell>
          <cell r="J256">
            <v>0</v>
          </cell>
          <cell r="K256">
            <v>3</v>
          </cell>
          <cell r="L256">
            <v>0</v>
          </cell>
          <cell r="M256">
            <v>0</v>
          </cell>
          <cell r="N256">
            <v>8.0013682487725131</v>
          </cell>
        </row>
        <row r="257">
          <cell r="A257" t="str">
            <v>Técnicos Especiales</v>
          </cell>
          <cell r="B257" t="str">
            <v>M. O.1015-37 [37] Subir bloques 10" por meseta 2do nivel</v>
          </cell>
          <cell r="C257" t="str">
            <v>ud</v>
          </cell>
          <cell r="D257">
            <v>1000</v>
          </cell>
          <cell r="E257">
            <v>0</v>
          </cell>
          <cell r="F257">
            <v>0</v>
          </cell>
          <cell r="G257">
            <v>0</v>
          </cell>
          <cell r="H257">
            <v>0</v>
          </cell>
          <cell r="I257">
            <v>0</v>
          </cell>
          <cell r="J257">
            <v>0</v>
          </cell>
          <cell r="K257">
            <v>3</v>
          </cell>
          <cell r="L257">
            <v>0</v>
          </cell>
          <cell r="M257">
            <v>0</v>
          </cell>
          <cell r="N257">
            <v>1.8803215384615406</v>
          </cell>
        </row>
        <row r="258">
          <cell r="A258" t="str">
            <v>Técnicos Especiales</v>
          </cell>
          <cell r="B258" t="str">
            <v>M. O.1015-38 [38] Subir bloques 10" por meseta 3er nivel</v>
          </cell>
          <cell r="C258" t="str">
            <v>ud</v>
          </cell>
          <cell r="D258">
            <v>665</v>
          </cell>
          <cell r="E258">
            <v>0</v>
          </cell>
          <cell r="F258">
            <v>0</v>
          </cell>
          <cell r="G258">
            <v>0</v>
          </cell>
          <cell r="H258">
            <v>0</v>
          </cell>
          <cell r="I258">
            <v>0</v>
          </cell>
          <cell r="J258">
            <v>0</v>
          </cell>
          <cell r="K258">
            <v>3</v>
          </cell>
          <cell r="L258">
            <v>0</v>
          </cell>
          <cell r="M258">
            <v>0</v>
          </cell>
          <cell r="N258">
            <v>2.8275511856564517</v>
          </cell>
        </row>
        <row r="259">
          <cell r="A259" t="str">
            <v>Técnicos Especiales</v>
          </cell>
          <cell r="B259" t="str">
            <v>M. O.1015-39 [39] Subir bloques 10" por meseta 4to nivel</v>
          </cell>
          <cell r="C259" t="str">
            <v>ud</v>
          </cell>
          <cell r="D259">
            <v>500</v>
          </cell>
          <cell r="E259">
            <v>0</v>
          </cell>
          <cell r="F259">
            <v>0</v>
          </cell>
          <cell r="G259">
            <v>0</v>
          </cell>
          <cell r="H259">
            <v>0</v>
          </cell>
          <cell r="I259">
            <v>0</v>
          </cell>
          <cell r="J259">
            <v>0</v>
          </cell>
          <cell r="K259">
            <v>3</v>
          </cell>
          <cell r="L259">
            <v>0</v>
          </cell>
          <cell r="M259">
            <v>0</v>
          </cell>
          <cell r="N259">
            <v>3.7606430769230812</v>
          </cell>
        </row>
        <row r="260">
          <cell r="A260" t="str">
            <v>Técnicos Especiales</v>
          </cell>
          <cell r="B260" t="str">
            <v>M. O.1015-40 [40] Subir bloques 10" por meseta 5to nivel</v>
          </cell>
          <cell r="C260" t="str">
            <v>ud</v>
          </cell>
          <cell r="D260">
            <v>400</v>
          </cell>
          <cell r="E260">
            <v>0</v>
          </cell>
          <cell r="F260">
            <v>0</v>
          </cell>
          <cell r="G260">
            <v>0</v>
          </cell>
          <cell r="H260">
            <v>0</v>
          </cell>
          <cell r="I260">
            <v>0</v>
          </cell>
          <cell r="J260">
            <v>0</v>
          </cell>
          <cell r="K260">
            <v>3</v>
          </cell>
          <cell r="L260">
            <v>0</v>
          </cell>
          <cell r="M260">
            <v>0</v>
          </cell>
          <cell r="N260">
            <v>4.7008038461538515</v>
          </cell>
        </row>
        <row r="261">
          <cell r="A261" t="str">
            <v>Técnicos Especiales</v>
          </cell>
          <cell r="B261" t="str">
            <v>M. O.1015-41 [41] Subir bloques 10" por meseta 6to nivel</v>
          </cell>
          <cell r="C261" t="str">
            <v>ud</v>
          </cell>
          <cell r="D261">
            <v>335</v>
          </cell>
          <cell r="E261">
            <v>0</v>
          </cell>
          <cell r="F261">
            <v>0</v>
          </cell>
          <cell r="G261">
            <v>0</v>
          </cell>
          <cell r="H261">
            <v>0</v>
          </cell>
          <cell r="I261">
            <v>0</v>
          </cell>
          <cell r="J261">
            <v>0</v>
          </cell>
          <cell r="K261">
            <v>3</v>
          </cell>
          <cell r="L261">
            <v>0</v>
          </cell>
          <cell r="M261">
            <v>0</v>
          </cell>
          <cell r="N261">
            <v>5.6129001148105688</v>
          </cell>
        </row>
        <row r="262">
          <cell r="A262" t="str">
            <v>Técnicos Especiales</v>
          </cell>
          <cell r="B262" t="str">
            <v>M. O.1015-42 [42] Subir bloques 10" por polea 2do nivel</v>
          </cell>
          <cell r="C262" t="str">
            <v>ud</v>
          </cell>
          <cell r="D262">
            <v>600</v>
          </cell>
          <cell r="E262">
            <v>0</v>
          </cell>
          <cell r="F262">
            <v>0</v>
          </cell>
          <cell r="G262">
            <v>0</v>
          </cell>
          <cell r="H262">
            <v>0</v>
          </cell>
          <cell r="I262">
            <v>0</v>
          </cell>
          <cell r="J262">
            <v>0</v>
          </cell>
          <cell r="K262">
            <v>3</v>
          </cell>
          <cell r="L262">
            <v>0</v>
          </cell>
          <cell r="M262">
            <v>0</v>
          </cell>
          <cell r="N262">
            <v>3.1338692307692342</v>
          </cell>
        </row>
        <row r="263">
          <cell r="A263" t="str">
            <v>Técnicos Especiales</v>
          </cell>
          <cell r="B263" t="str">
            <v>M. O.1015-43 [43] Subir bloques 10" por polea 3er nivel</v>
          </cell>
          <cell r="C263" t="str">
            <v>ud</v>
          </cell>
          <cell r="D263">
            <v>400</v>
          </cell>
          <cell r="E263">
            <v>0</v>
          </cell>
          <cell r="F263">
            <v>0</v>
          </cell>
          <cell r="G263">
            <v>0</v>
          </cell>
          <cell r="H263">
            <v>0</v>
          </cell>
          <cell r="I263">
            <v>0</v>
          </cell>
          <cell r="J263">
            <v>0</v>
          </cell>
          <cell r="K263">
            <v>3</v>
          </cell>
          <cell r="L263">
            <v>0</v>
          </cell>
          <cell r="M263">
            <v>0</v>
          </cell>
          <cell r="N263">
            <v>4.7008038461538515</v>
          </cell>
        </row>
        <row r="264">
          <cell r="A264" t="str">
            <v>Técnicos Especiales</v>
          </cell>
          <cell r="B264" t="str">
            <v>M. O.1015-44 [44] Subir bloques 10" por polea 4to nivel</v>
          </cell>
          <cell r="C264" t="str">
            <v>ud</v>
          </cell>
          <cell r="D264">
            <v>300</v>
          </cell>
          <cell r="E264">
            <v>0</v>
          </cell>
          <cell r="F264">
            <v>0</v>
          </cell>
          <cell r="G264">
            <v>0</v>
          </cell>
          <cell r="H264">
            <v>0</v>
          </cell>
          <cell r="I264">
            <v>0</v>
          </cell>
          <cell r="J264">
            <v>0</v>
          </cell>
          <cell r="K264">
            <v>3</v>
          </cell>
          <cell r="L264">
            <v>0</v>
          </cell>
          <cell r="M264">
            <v>0</v>
          </cell>
          <cell r="N264">
            <v>6.2677384615384684</v>
          </cell>
        </row>
        <row r="265">
          <cell r="A265" t="str">
            <v>Técnicos Especiales</v>
          </cell>
          <cell r="B265" t="str">
            <v>M. O.1015-45 [45] Subir bloques 10" por polea 5to nivel</v>
          </cell>
          <cell r="C265" t="str">
            <v>ud</v>
          </cell>
          <cell r="D265">
            <v>240</v>
          </cell>
          <cell r="E265">
            <v>0</v>
          </cell>
          <cell r="F265">
            <v>0</v>
          </cell>
          <cell r="G265">
            <v>0</v>
          </cell>
          <cell r="H265">
            <v>0</v>
          </cell>
          <cell r="I265">
            <v>0</v>
          </cell>
          <cell r="J265">
            <v>0</v>
          </cell>
          <cell r="K265">
            <v>3</v>
          </cell>
          <cell r="L265">
            <v>0</v>
          </cell>
          <cell r="M265">
            <v>0</v>
          </cell>
          <cell r="N265">
            <v>7.8346730769230852</v>
          </cell>
        </row>
        <row r="266">
          <cell r="A266" t="str">
            <v>Técnicos Especiales</v>
          </cell>
          <cell r="B266" t="str">
            <v>M. O.1015-46 [46] Subir bloques 10" por polea 6to nivel</v>
          </cell>
          <cell r="C266" t="str">
            <v>ud</v>
          </cell>
          <cell r="D266">
            <v>200</v>
          </cell>
          <cell r="E266">
            <v>0</v>
          </cell>
          <cell r="F266">
            <v>0</v>
          </cell>
          <cell r="G266">
            <v>0</v>
          </cell>
          <cell r="H266">
            <v>0</v>
          </cell>
          <cell r="I266">
            <v>0</v>
          </cell>
          <cell r="J266">
            <v>0</v>
          </cell>
          <cell r="K266">
            <v>3</v>
          </cell>
          <cell r="L266">
            <v>0</v>
          </cell>
          <cell r="M266">
            <v>0</v>
          </cell>
          <cell r="N266">
            <v>9.401607692307703</v>
          </cell>
        </row>
        <row r="267">
          <cell r="A267" t="str">
            <v>Técnicos Especiales</v>
          </cell>
          <cell r="B267" t="str">
            <v>M. O.1015-47 [47] Subir bloques 12" por meseta 2do nivel</v>
          </cell>
          <cell r="C267" t="str">
            <v>ud</v>
          </cell>
          <cell r="D267">
            <v>850</v>
          </cell>
          <cell r="E267">
            <v>0</v>
          </cell>
          <cell r="F267">
            <v>0</v>
          </cell>
          <cell r="G267">
            <v>0</v>
          </cell>
          <cell r="H267">
            <v>0</v>
          </cell>
          <cell r="I267">
            <v>0</v>
          </cell>
          <cell r="J267">
            <v>0</v>
          </cell>
          <cell r="K267">
            <v>3</v>
          </cell>
          <cell r="L267">
            <v>0</v>
          </cell>
          <cell r="M267">
            <v>0</v>
          </cell>
          <cell r="N267">
            <v>2.2121429864253419</v>
          </cell>
        </row>
        <row r="268">
          <cell r="A268" t="str">
            <v>Técnicos Especiales</v>
          </cell>
          <cell r="B268" t="str">
            <v>M. O.1015-48 [48] Subir bloques 12" por meseta 3er nivel</v>
          </cell>
          <cell r="C268" t="str">
            <v>ud</v>
          </cell>
          <cell r="D268">
            <v>550</v>
          </cell>
          <cell r="E268">
            <v>0</v>
          </cell>
          <cell r="F268">
            <v>0</v>
          </cell>
          <cell r="G268">
            <v>0</v>
          </cell>
          <cell r="H268">
            <v>0</v>
          </cell>
          <cell r="I268">
            <v>0</v>
          </cell>
          <cell r="J268">
            <v>0</v>
          </cell>
          <cell r="K268">
            <v>3</v>
          </cell>
          <cell r="L268">
            <v>0</v>
          </cell>
          <cell r="M268">
            <v>0</v>
          </cell>
          <cell r="N268">
            <v>3.4187664335664372</v>
          </cell>
        </row>
        <row r="269">
          <cell r="A269" t="str">
            <v>Técnicos Especiales</v>
          </cell>
          <cell r="B269" t="str">
            <v>M. O.1015-49 [49] Subir bloques 12" por meseta 4to nivel</v>
          </cell>
          <cell r="C269" t="str">
            <v>ud</v>
          </cell>
          <cell r="D269">
            <v>415</v>
          </cell>
          <cell r="E269">
            <v>0</v>
          </cell>
          <cell r="F269">
            <v>0</v>
          </cell>
          <cell r="G269">
            <v>0</v>
          </cell>
          <cell r="H269">
            <v>0</v>
          </cell>
          <cell r="I269">
            <v>0</v>
          </cell>
          <cell r="J269">
            <v>0</v>
          </cell>
          <cell r="K269">
            <v>3</v>
          </cell>
          <cell r="L269">
            <v>0</v>
          </cell>
          <cell r="M269">
            <v>0</v>
          </cell>
          <cell r="N269">
            <v>4.5308952734013026</v>
          </cell>
        </row>
        <row r="270">
          <cell r="A270" t="str">
            <v>Técnicos Especiales</v>
          </cell>
          <cell r="B270" t="str">
            <v>M. O.1015-50 [50] Subir bloques 12" por meseta 5to nivel</v>
          </cell>
          <cell r="C270" t="str">
            <v>ud</v>
          </cell>
          <cell r="D270">
            <v>335</v>
          </cell>
          <cell r="E270">
            <v>0</v>
          </cell>
          <cell r="F270">
            <v>0</v>
          </cell>
          <cell r="G270">
            <v>0</v>
          </cell>
          <cell r="H270">
            <v>0</v>
          </cell>
          <cell r="I270">
            <v>0</v>
          </cell>
          <cell r="J270">
            <v>0</v>
          </cell>
          <cell r="K270">
            <v>3</v>
          </cell>
          <cell r="L270">
            <v>0</v>
          </cell>
          <cell r="M270">
            <v>0</v>
          </cell>
          <cell r="N270">
            <v>5.6129001148105688</v>
          </cell>
        </row>
        <row r="271">
          <cell r="A271" t="str">
            <v>Técnicos Especiales</v>
          </cell>
          <cell r="B271" t="str">
            <v>M. O.1015-51 [51] Subir bloques 12" por meseta 6to nivel</v>
          </cell>
          <cell r="C271" t="str">
            <v>ud</v>
          </cell>
          <cell r="D271">
            <v>280</v>
          </cell>
          <cell r="E271">
            <v>0</v>
          </cell>
          <cell r="F271">
            <v>0</v>
          </cell>
          <cell r="G271">
            <v>0</v>
          </cell>
          <cell r="H271">
            <v>0</v>
          </cell>
          <cell r="I271">
            <v>0</v>
          </cell>
          <cell r="J271">
            <v>0</v>
          </cell>
          <cell r="K271">
            <v>3</v>
          </cell>
          <cell r="L271">
            <v>0</v>
          </cell>
          <cell r="M271">
            <v>0</v>
          </cell>
          <cell r="N271">
            <v>6.7154340659340734</v>
          </cell>
        </row>
        <row r="272">
          <cell r="A272" t="str">
            <v>Técnicos Especiales</v>
          </cell>
          <cell r="B272" t="str">
            <v>M. O.1015-52 [52] Subir bloques 12" por polea 2do nivel</v>
          </cell>
          <cell r="C272" t="str">
            <v>ud</v>
          </cell>
          <cell r="D272">
            <v>500</v>
          </cell>
          <cell r="E272">
            <v>0</v>
          </cell>
          <cell r="F272">
            <v>0</v>
          </cell>
          <cell r="G272">
            <v>0</v>
          </cell>
          <cell r="H272">
            <v>0</v>
          </cell>
          <cell r="I272">
            <v>0</v>
          </cell>
          <cell r="J272">
            <v>0</v>
          </cell>
          <cell r="K272">
            <v>3</v>
          </cell>
          <cell r="L272">
            <v>0</v>
          </cell>
          <cell r="M272">
            <v>0</v>
          </cell>
          <cell r="N272">
            <v>3.7606430769230812</v>
          </cell>
        </row>
        <row r="273">
          <cell r="A273" t="str">
            <v>Técnicos Especiales</v>
          </cell>
          <cell r="B273" t="str">
            <v>M. O.1015-53 [53] Subir bloques 12" por polea 3er nivel</v>
          </cell>
          <cell r="C273" t="str">
            <v>ud</v>
          </cell>
          <cell r="D273">
            <v>335</v>
          </cell>
          <cell r="E273">
            <v>0</v>
          </cell>
          <cell r="F273">
            <v>0</v>
          </cell>
          <cell r="G273">
            <v>0</v>
          </cell>
          <cell r="H273">
            <v>0</v>
          </cell>
          <cell r="I273">
            <v>0</v>
          </cell>
          <cell r="J273">
            <v>0</v>
          </cell>
          <cell r="K273">
            <v>3</v>
          </cell>
          <cell r="L273">
            <v>0</v>
          </cell>
          <cell r="M273">
            <v>0</v>
          </cell>
          <cell r="N273">
            <v>5.6129001148105688</v>
          </cell>
        </row>
        <row r="274">
          <cell r="A274" t="str">
            <v>Técnicos Especiales</v>
          </cell>
          <cell r="B274" t="str">
            <v>M. O.1015-54 [54] Subir bloques 12" por polea 4to nivel</v>
          </cell>
          <cell r="C274" t="str">
            <v>ud</v>
          </cell>
          <cell r="D274">
            <v>250</v>
          </cell>
          <cell r="E274">
            <v>0</v>
          </cell>
          <cell r="F274">
            <v>0</v>
          </cell>
          <cell r="G274">
            <v>0</v>
          </cell>
          <cell r="H274">
            <v>0</v>
          </cell>
          <cell r="I274">
            <v>0</v>
          </cell>
          <cell r="J274">
            <v>0</v>
          </cell>
          <cell r="K274">
            <v>3</v>
          </cell>
          <cell r="L274">
            <v>0</v>
          </cell>
          <cell r="M274">
            <v>0</v>
          </cell>
          <cell r="N274">
            <v>7.5212861538461624</v>
          </cell>
        </row>
        <row r="275">
          <cell r="A275" t="str">
            <v>Técnicos Especiales</v>
          </cell>
          <cell r="B275" t="str">
            <v>M. O.1015-55 [55] Subir bloques 12" por polea 5to nivel</v>
          </cell>
          <cell r="C275" t="str">
            <v>ud</v>
          </cell>
          <cell r="D275">
            <v>200</v>
          </cell>
          <cell r="E275">
            <v>0</v>
          </cell>
          <cell r="F275">
            <v>0</v>
          </cell>
          <cell r="G275">
            <v>0</v>
          </cell>
          <cell r="H275">
            <v>0</v>
          </cell>
          <cell r="I275">
            <v>0</v>
          </cell>
          <cell r="J275">
            <v>0</v>
          </cell>
          <cell r="K275">
            <v>3</v>
          </cell>
          <cell r="L275">
            <v>0</v>
          </cell>
          <cell r="M275">
            <v>0</v>
          </cell>
          <cell r="N275">
            <v>9.401607692307703</v>
          </cell>
        </row>
        <row r="276">
          <cell r="A276" t="str">
            <v>Técnicos Especiales</v>
          </cell>
          <cell r="B276" t="str">
            <v>M. O.1015-56 [56] Subir bloques 12" por polea 6to nivel</v>
          </cell>
          <cell r="C276" t="str">
            <v>ud</v>
          </cell>
          <cell r="D276">
            <v>165</v>
          </cell>
          <cell r="E276">
            <v>0</v>
          </cell>
          <cell r="F276">
            <v>0</v>
          </cell>
          <cell r="G276">
            <v>0</v>
          </cell>
          <cell r="H276">
            <v>0</v>
          </cell>
          <cell r="I276">
            <v>0</v>
          </cell>
          <cell r="J276">
            <v>0</v>
          </cell>
          <cell r="K276">
            <v>3</v>
          </cell>
          <cell r="L276">
            <v>0</v>
          </cell>
          <cell r="M276">
            <v>0</v>
          </cell>
          <cell r="N276">
            <v>11.395888111888125</v>
          </cell>
        </row>
        <row r="277">
          <cell r="A277" t="str">
            <v>Técnicos Especiales</v>
          </cell>
          <cell r="B277" t="str">
            <v>M. O.1015-57 [57] Subir fundas tipo cem. por polea 2do nivel</v>
          </cell>
          <cell r="C277" t="str">
            <v>M³</v>
          </cell>
          <cell r="D277">
            <v>240</v>
          </cell>
          <cell r="E277">
            <v>0</v>
          </cell>
          <cell r="F277">
            <v>0</v>
          </cell>
          <cell r="G277">
            <v>0</v>
          </cell>
          <cell r="H277">
            <v>0</v>
          </cell>
          <cell r="I277">
            <v>0</v>
          </cell>
          <cell r="J277">
            <v>0</v>
          </cell>
          <cell r="K277">
            <v>3</v>
          </cell>
          <cell r="L277">
            <v>0</v>
          </cell>
          <cell r="M277">
            <v>0</v>
          </cell>
          <cell r="N277">
            <v>7.8346730769230852</v>
          </cell>
        </row>
        <row r="278">
          <cell r="A278" t="str">
            <v>Técnicos Especiales</v>
          </cell>
          <cell r="B278" t="str">
            <v>M. O.1015-58 [58] Subir fundas tipo cem. por polea 3er nivel</v>
          </cell>
          <cell r="C278" t="str">
            <v>M²</v>
          </cell>
          <cell r="D278">
            <v>150</v>
          </cell>
          <cell r="E278">
            <v>0</v>
          </cell>
          <cell r="F278">
            <v>0</v>
          </cell>
          <cell r="G278">
            <v>0</v>
          </cell>
          <cell r="H278">
            <v>0</v>
          </cell>
          <cell r="I278">
            <v>0</v>
          </cell>
          <cell r="J278">
            <v>0</v>
          </cell>
          <cell r="K278">
            <v>3</v>
          </cell>
          <cell r="L278">
            <v>0</v>
          </cell>
          <cell r="M278">
            <v>0</v>
          </cell>
          <cell r="N278">
            <v>12.535476923076937</v>
          </cell>
        </row>
        <row r="279">
          <cell r="A279" t="str">
            <v>Técnicos Especiales</v>
          </cell>
          <cell r="B279" t="str">
            <v>M. O.1015-59 [59] Subir fundas tipo cem. por polea 4to nivel</v>
          </cell>
          <cell r="C279" t="str">
            <v>Día</v>
          </cell>
          <cell r="D279">
            <v>110</v>
          </cell>
          <cell r="E279">
            <v>0</v>
          </cell>
          <cell r="F279">
            <v>0</v>
          </cell>
          <cell r="G279">
            <v>0</v>
          </cell>
          <cell r="H279">
            <v>0</v>
          </cell>
          <cell r="I279">
            <v>0</v>
          </cell>
          <cell r="J279">
            <v>0</v>
          </cell>
          <cell r="K279">
            <v>3</v>
          </cell>
          <cell r="L279">
            <v>0</v>
          </cell>
          <cell r="M279">
            <v>0</v>
          </cell>
          <cell r="N279">
            <v>17.093832167832186</v>
          </cell>
        </row>
        <row r="280">
          <cell r="A280" t="str">
            <v>Técnicos Especiales</v>
          </cell>
          <cell r="B280" t="str">
            <v>M. O.1015-60 [60] Subir fundas tipo cem. por polea 5to nivel</v>
          </cell>
          <cell r="C280" t="str">
            <v>día</v>
          </cell>
          <cell r="D280">
            <v>85</v>
          </cell>
          <cell r="E280">
            <v>0</v>
          </cell>
          <cell r="F280">
            <v>0</v>
          </cell>
          <cell r="G280">
            <v>0</v>
          </cell>
          <cell r="H280">
            <v>0</v>
          </cell>
          <cell r="I280">
            <v>0</v>
          </cell>
          <cell r="J280">
            <v>0</v>
          </cell>
          <cell r="K280">
            <v>3</v>
          </cell>
          <cell r="L280">
            <v>0</v>
          </cell>
          <cell r="M280">
            <v>0</v>
          </cell>
          <cell r="N280">
            <v>22.121429864253418</v>
          </cell>
        </row>
        <row r="281">
          <cell r="A281" t="str">
            <v>Técnicos Especiales</v>
          </cell>
          <cell r="B281" t="str">
            <v>M. O.1015-61 [61] Subir fundas tipo cem. por polea 6to nivel</v>
          </cell>
          <cell r="C281" t="str">
            <v>M²</v>
          </cell>
          <cell r="D281">
            <v>65</v>
          </cell>
          <cell r="E281">
            <v>0</v>
          </cell>
          <cell r="F281">
            <v>0</v>
          </cell>
          <cell r="G281">
            <v>0</v>
          </cell>
          <cell r="H281">
            <v>0</v>
          </cell>
          <cell r="I281">
            <v>0</v>
          </cell>
          <cell r="J281">
            <v>0</v>
          </cell>
          <cell r="K281">
            <v>3</v>
          </cell>
          <cell r="L281">
            <v>0</v>
          </cell>
          <cell r="M281">
            <v>0</v>
          </cell>
          <cell r="N281">
            <v>28.928023668639085</v>
          </cell>
        </row>
        <row r="282">
          <cell r="A282" t="str">
            <v>Técnicos Especiales</v>
          </cell>
          <cell r="B282" t="str">
            <v>M. O.1015-62 [62] Subir grava por meseta un nivel</v>
          </cell>
          <cell r="C282" t="str">
            <v>M³</v>
          </cell>
          <cell r="D282">
            <v>12</v>
          </cell>
          <cell r="E282">
            <v>0</v>
          </cell>
          <cell r="F282">
            <v>0</v>
          </cell>
          <cell r="G282">
            <v>0</v>
          </cell>
          <cell r="H282">
            <v>0</v>
          </cell>
          <cell r="I282">
            <v>0</v>
          </cell>
          <cell r="J282">
            <v>0</v>
          </cell>
          <cell r="K282">
            <v>3</v>
          </cell>
          <cell r="L282">
            <v>0</v>
          </cell>
          <cell r="M282">
            <v>0</v>
          </cell>
          <cell r="N282">
            <v>156.69346153846172</v>
          </cell>
        </row>
        <row r="283">
          <cell r="A283" t="str">
            <v>Técnicos Especiales</v>
          </cell>
          <cell r="B283" t="str">
            <v>M. O.1015-63 [63] Subir grava por polea 2do nivel</v>
          </cell>
          <cell r="C283" t="str">
            <v>M³</v>
          </cell>
          <cell r="D283">
            <v>8</v>
          </cell>
          <cell r="E283">
            <v>0</v>
          </cell>
          <cell r="F283">
            <v>0</v>
          </cell>
          <cell r="G283">
            <v>0</v>
          </cell>
          <cell r="H283">
            <v>0</v>
          </cell>
          <cell r="I283">
            <v>0</v>
          </cell>
          <cell r="J283">
            <v>0</v>
          </cell>
          <cell r="K283">
            <v>3</v>
          </cell>
          <cell r="L283">
            <v>0</v>
          </cell>
          <cell r="M283">
            <v>0</v>
          </cell>
          <cell r="N283">
            <v>235.04019230769256</v>
          </cell>
        </row>
        <row r="284">
          <cell r="A284" t="str">
            <v>Técnicos Especiales</v>
          </cell>
          <cell r="B284" t="str">
            <v>M. O.1015-64 [64] Subir grava por polea 3er nivel</v>
          </cell>
          <cell r="C284" t="str">
            <v>M²</v>
          </cell>
          <cell r="D284">
            <v>5</v>
          </cell>
          <cell r="E284">
            <v>0</v>
          </cell>
          <cell r="F284">
            <v>0</v>
          </cell>
          <cell r="G284">
            <v>0</v>
          </cell>
          <cell r="H284">
            <v>0</v>
          </cell>
          <cell r="I284">
            <v>0</v>
          </cell>
          <cell r="J284">
            <v>0</v>
          </cell>
          <cell r="K284">
            <v>3</v>
          </cell>
          <cell r="L284">
            <v>0</v>
          </cell>
          <cell r="M284">
            <v>0</v>
          </cell>
          <cell r="N284">
            <v>376.06430769230809</v>
          </cell>
        </row>
        <row r="285">
          <cell r="A285" t="str">
            <v>Técnicos Especiales</v>
          </cell>
          <cell r="B285" t="str">
            <v>M. O.1015-65 [65] Subir grava por polea 4to nivel</v>
          </cell>
          <cell r="C285" t="str">
            <v>día</v>
          </cell>
          <cell r="D285">
            <v>4</v>
          </cell>
          <cell r="E285">
            <v>0</v>
          </cell>
          <cell r="F285">
            <v>0</v>
          </cell>
          <cell r="G285">
            <v>0</v>
          </cell>
          <cell r="H285">
            <v>0</v>
          </cell>
          <cell r="I285">
            <v>0</v>
          </cell>
          <cell r="J285">
            <v>0</v>
          </cell>
          <cell r="K285">
            <v>3</v>
          </cell>
          <cell r="L285">
            <v>0</v>
          </cell>
          <cell r="M285">
            <v>0</v>
          </cell>
          <cell r="N285">
            <v>470.08038461538513</v>
          </cell>
        </row>
        <row r="286">
          <cell r="A286" t="str">
            <v>Técnicos Especiales</v>
          </cell>
          <cell r="B286" t="str">
            <v>M. O.1015-66 [66] Subir grava por polea 5to nivel</v>
          </cell>
          <cell r="C286" t="str">
            <v>Día</v>
          </cell>
          <cell r="D286">
            <v>3</v>
          </cell>
          <cell r="E286">
            <v>0</v>
          </cell>
          <cell r="F286">
            <v>0</v>
          </cell>
          <cell r="G286">
            <v>0</v>
          </cell>
          <cell r="H286">
            <v>0</v>
          </cell>
          <cell r="I286">
            <v>0</v>
          </cell>
          <cell r="J286">
            <v>0</v>
          </cell>
          <cell r="K286">
            <v>3</v>
          </cell>
          <cell r="L286">
            <v>0</v>
          </cell>
          <cell r="M286">
            <v>0</v>
          </cell>
          <cell r="N286">
            <v>626.77384615384688</v>
          </cell>
        </row>
        <row r="287">
          <cell r="A287" t="str">
            <v>Técnicos Especiales</v>
          </cell>
          <cell r="B287" t="str">
            <v>M. O.1015-67 [67] Subir grava por polea 6to nivel</v>
          </cell>
          <cell r="C287" t="str">
            <v>qq</v>
          </cell>
          <cell r="D287">
            <v>2.2000000000000002</v>
          </cell>
          <cell r="E287">
            <v>0</v>
          </cell>
          <cell r="F287">
            <v>0</v>
          </cell>
          <cell r="G287">
            <v>0</v>
          </cell>
          <cell r="H287">
            <v>0</v>
          </cell>
          <cell r="I287">
            <v>0</v>
          </cell>
          <cell r="J287">
            <v>0</v>
          </cell>
          <cell r="K287">
            <v>3</v>
          </cell>
          <cell r="L287">
            <v>0</v>
          </cell>
          <cell r="M287">
            <v>0</v>
          </cell>
          <cell r="N287">
            <v>854.69160839160929</v>
          </cell>
        </row>
        <row r="288">
          <cell r="A288" t="str">
            <v>Carpinteros</v>
          </cell>
          <cell r="B288" t="str">
            <v xml:space="preserve">M.O. CARPINTERÍA, COLUMNAS, TAPAS, CONFECCIÓN E INSTALACIÓN  </v>
          </cell>
          <cell r="N288" t="str">
            <v>P. A.</v>
          </cell>
        </row>
        <row r="289">
          <cell r="A289" t="str">
            <v>Carpinteros</v>
          </cell>
          <cell r="B289" t="str">
            <v>M. O.1016-0 [0] Instalación de Caseta de Materiales</v>
          </cell>
          <cell r="C289" t="str">
            <v>p2</v>
          </cell>
          <cell r="D289">
            <v>429.19637166702665</v>
          </cell>
          <cell r="E289">
            <v>0</v>
          </cell>
          <cell r="F289">
            <v>0</v>
          </cell>
          <cell r="G289">
            <v>2</v>
          </cell>
          <cell r="H289">
            <v>1</v>
          </cell>
          <cell r="I289">
            <v>0</v>
          </cell>
          <cell r="J289">
            <v>0</v>
          </cell>
          <cell r="K289">
            <v>0</v>
          </cell>
          <cell r="L289">
            <v>0</v>
          </cell>
          <cell r="M289">
            <v>0</v>
          </cell>
          <cell r="N289">
            <v>6.6115943540496449</v>
          </cell>
        </row>
        <row r="290">
          <cell r="A290" t="str">
            <v>Carpinteros</v>
          </cell>
          <cell r="B290" t="str">
            <v>M. O.1016-1 [1] Col. 2 tapas c/retalle &gt;.02 hasta .10 m.</v>
          </cell>
          <cell r="C290" t="str">
            <v>ml</v>
          </cell>
          <cell r="D290">
            <v>15.15</v>
          </cell>
          <cell r="E290">
            <v>0</v>
          </cell>
          <cell r="F290">
            <v>0</v>
          </cell>
          <cell r="G290">
            <v>2</v>
          </cell>
          <cell r="H290">
            <v>1</v>
          </cell>
          <cell r="I290">
            <v>0</v>
          </cell>
          <cell r="J290">
            <v>0</v>
          </cell>
          <cell r="K290">
            <v>0</v>
          </cell>
          <cell r="L290">
            <v>0</v>
          </cell>
          <cell r="M290">
            <v>0</v>
          </cell>
          <cell r="N290">
            <v>187.30510281797402</v>
          </cell>
        </row>
        <row r="291">
          <cell r="A291" t="str">
            <v>Carpinteros</v>
          </cell>
          <cell r="B291" t="str">
            <v>M. O.1016-2 [2] Col. 2 tapas c/retalle &gt;.10 hasta .20 m.</v>
          </cell>
          <cell r="C291" t="str">
            <v>ml</v>
          </cell>
          <cell r="D291">
            <v>13.51</v>
          </cell>
          <cell r="E291">
            <v>0</v>
          </cell>
          <cell r="F291">
            <v>0</v>
          </cell>
          <cell r="G291">
            <v>2</v>
          </cell>
          <cell r="H291">
            <v>1</v>
          </cell>
          <cell r="I291">
            <v>0</v>
          </cell>
          <cell r="J291">
            <v>0</v>
          </cell>
          <cell r="K291">
            <v>0</v>
          </cell>
          <cell r="L291">
            <v>0</v>
          </cell>
          <cell r="M291">
            <v>0</v>
          </cell>
          <cell r="N291">
            <v>210.04236178329433</v>
          </cell>
        </row>
        <row r="292">
          <cell r="A292" t="str">
            <v>Carpinteros</v>
          </cell>
          <cell r="B292" t="str">
            <v>M. O.1016-3 [3] Col. 2 tapas c/retalle &gt;.20 hasta .30 m.</v>
          </cell>
          <cell r="C292" t="str">
            <v>ml</v>
          </cell>
          <cell r="D292">
            <v>12.1</v>
          </cell>
          <cell r="E292">
            <v>0</v>
          </cell>
          <cell r="F292">
            <v>0</v>
          </cell>
          <cell r="G292">
            <v>2</v>
          </cell>
          <cell r="H292">
            <v>1</v>
          </cell>
          <cell r="I292">
            <v>0</v>
          </cell>
          <cell r="J292">
            <v>0</v>
          </cell>
          <cell r="K292">
            <v>0</v>
          </cell>
          <cell r="L292">
            <v>0</v>
          </cell>
          <cell r="M292">
            <v>0</v>
          </cell>
          <cell r="N292">
            <v>234.51837253655424</v>
          </cell>
        </row>
        <row r="293">
          <cell r="A293" t="str">
            <v>Carpinteros</v>
          </cell>
          <cell r="B293" t="str">
            <v>M. O.1016-4 [4] Col. Tapa y tapa hasta .30 m. ancho</v>
          </cell>
          <cell r="C293" t="str">
            <v>ml</v>
          </cell>
          <cell r="D293">
            <v>24.19</v>
          </cell>
          <cell r="E293">
            <v>0</v>
          </cell>
          <cell r="F293">
            <v>0</v>
          </cell>
          <cell r="G293">
            <v>2</v>
          </cell>
          <cell r="H293">
            <v>1</v>
          </cell>
          <cell r="I293">
            <v>0</v>
          </cell>
          <cell r="J293">
            <v>0</v>
          </cell>
          <cell r="K293">
            <v>0</v>
          </cell>
          <cell r="L293">
            <v>0</v>
          </cell>
          <cell r="M293">
            <v>0</v>
          </cell>
          <cell r="N293">
            <v>117.30766050815652</v>
          </cell>
        </row>
        <row r="294">
          <cell r="A294" t="str">
            <v>Carpinteros</v>
          </cell>
          <cell r="B294" t="str">
            <v>M. O.1016-5 [5] Col. Tapa y tapa &gt;.30 hasta .40 m. ancho</v>
          </cell>
          <cell r="C294" t="str">
            <v>ml</v>
          </cell>
          <cell r="D294">
            <v>20</v>
          </cell>
          <cell r="E294">
            <v>0</v>
          </cell>
          <cell r="F294">
            <v>0</v>
          </cell>
          <cell r="G294">
            <v>2</v>
          </cell>
          <cell r="H294">
            <v>1</v>
          </cell>
          <cell r="I294">
            <v>0</v>
          </cell>
          <cell r="J294">
            <v>0</v>
          </cell>
          <cell r="K294">
            <v>0</v>
          </cell>
          <cell r="L294">
            <v>0</v>
          </cell>
          <cell r="M294">
            <v>0</v>
          </cell>
          <cell r="N294">
            <v>141.88361538461533</v>
          </cell>
        </row>
        <row r="295">
          <cell r="A295" t="str">
            <v>Carpinteros</v>
          </cell>
          <cell r="B295" t="str">
            <v>M. O.1016-6 [6] Col. Tapa y tapa &gt;.40 hasta .50 m. ancho</v>
          </cell>
          <cell r="C295" t="str">
            <v>ml</v>
          </cell>
          <cell r="D295">
            <v>17.440000000000001</v>
          </cell>
          <cell r="E295">
            <v>0</v>
          </cell>
          <cell r="F295">
            <v>0</v>
          </cell>
          <cell r="G295">
            <v>2</v>
          </cell>
          <cell r="H295">
            <v>1</v>
          </cell>
          <cell r="I295">
            <v>0</v>
          </cell>
          <cell r="J295">
            <v>0</v>
          </cell>
          <cell r="K295">
            <v>0</v>
          </cell>
          <cell r="L295">
            <v>0</v>
          </cell>
          <cell r="M295">
            <v>0</v>
          </cell>
          <cell r="N295">
            <v>162.71056810162307</v>
          </cell>
        </row>
        <row r="296">
          <cell r="A296" t="str">
            <v>Carpinteros</v>
          </cell>
          <cell r="B296" t="str">
            <v xml:space="preserve">M.O. CARPINTERÍA, CONFECCIÓN COLUMNAS RECTANGULARES  </v>
          </cell>
          <cell r="N296" t="str">
            <v>P. A.</v>
          </cell>
        </row>
        <row r="297">
          <cell r="A297" t="str">
            <v>Carpinteros</v>
          </cell>
          <cell r="B297" t="str">
            <v>M. O.1017-1 [1] Col. .20x.20 hasta .30x.30 m.</v>
          </cell>
          <cell r="C297" t="str">
            <v>ml</v>
          </cell>
          <cell r="D297">
            <v>20</v>
          </cell>
          <cell r="E297">
            <v>0</v>
          </cell>
          <cell r="F297">
            <v>0</v>
          </cell>
          <cell r="G297">
            <v>2</v>
          </cell>
          <cell r="H297">
            <v>1</v>
          </cell>
          <cell r="I297">
            <v>0</v>
          </cell>
          <cell r="J297">
            <v>0</v>
          </cell>
          <cell r="K297">
            <v>0</v>
          </cell>
          <cell r="L297">
            <v>0</v>
          </cell>
          <cell r="M297">
            <v>0</v>
          </cell>
          <cell r="N297">
            <v>141.88361538461533</v>
          </cell>
        </row>
        <row r="298">
          <cell r="A298" t="str">
            <v>Carpinteros</v>
          </cell>
          <cell r="B298" t="str">
            <v>M. O.1017-2 [2] Col. &gt;.30x.30 hasta .40x.40 m.</v>
          </cell>
          <cell r="C298" t="str">
            <v>ml</v>
          </cell>
          <cell r="D298">
            <v>17.440000000000001</v>
          </cell>
          <cell r="E298">
            <v>0</v>
          </cell>
          <cell r="F298">
            <v>0</v>
          </cell>
          <cell r="G298">
            <v>2</v>
          </cell>
          <cell r="H298">
            <v>1</v>
          </cell>
          <cell r="I298">
            <v>0</v>
          </cell>
          <cell r="J298">
            <v>0</v>
          </cell>
          <cell r="K298">
            <v>0</v>
          </cell>
          <cell r="L298">
            <v>0</v>
          </cell>
          <cell r="M298">
            <v>0</v>
          </cell>
          <cell r="N298">
            <v>162.71056810162307</v>
          </cell>
        </row>
        <row r="299">
          <cell r="A299" t="str">
            <v>Carpinteros</v>
          </cell>
          <cell r="B299" t="str">
            <v>M. O.1017-3 [3] Col. &gt;.40x.40 hasta .50x.50 m.</v>
          </cell>
          <cell r="C299" t="str">
            <v>ml</v>
          </cell>
          <cell r="D299">
            <v>15.15</v>
          </cell>
          <cell r="E299">
            <v>0</v>
          </cell>
          <cell r="F299">
            <v>0</v>
          </cell>
          <cell r="G299">
            <v>2</v>
          </cell>
          <cell r="H299">
            <v>1</v>
          </cell>
          <cell r="I299">
            <v>0</v>
          </cell>
          <cell r="J299">
            <v>0</v>
          </cell>
          <cell r="K299">
            <v>0</v>
          </cell>
          <cell r="L299">
            <v>0</v>
          </cell>
          <cell r="M299">
            <v>0</v>
          </cell>
          <cell r="N299">
            <v>187.30510281797402</v>
          </cell>
        </row>
        <row r="300">
          <cell r="A300" t="str">
            <v>Carpinteros</v>
          </cell>
          <cell r="B300" t="str">
            <v>M. O.1017-4 [4] Col. &gt;.50x.50 hasta .60x.60 m.</v>
          </cell>
          <cell r="C300" t="str">
            <v>ml</v>
          </cell>
          <cell r="D300">
            <v>12.1</v>
          </cell>
          <cell r="E300">
            <v>0</v>
          </cell>
          <cell r="F300">
            <v>0</v>
          </cell>
          <cell r="G300">
            <v>2</v>
          </cell>
          <cell r="H300">
            <v>1</v>
          </cell>
          <cell r="I300">
            <v>0</v>
          </cell>
          <cell r="J300">
            <v>0</v>
          </cell>
          <cell r="K300">
            <v>0</v>
          </cell>
          <cell r="L300">
            <v>0</v>
          </cell>
          <cell r="M300">
            <v>0</v>
          </cell>
          <cell r="N300">
            <v>234.51837253655424</v>
          </cell>
        </row>
        <row r="301">
          <cell r="A301" t="str">
            <v>Carpinteros</v>
          </cell>
          <cell r="B301" t="str">
            <v>M. O.1017-5 [5] Col. &gt;.60x.60 hasta .70x.70 m.</v>
          </cell>
          <cell r="C301" t="str">
            <v>ml</v>
          </cell>
          <cell r="D301">
            <v>10.14</v>
          </cell>
          <cell r="E301">
            <v>0</v>
          </cell>
          <cell r="F301">
            <v>0</v>
          </cell>
          <cell r="G301">
            <v>2</v>
          </cell>
          <cell r="H301">
            <v>1</v>
          </cell>
          <cell r="I301">
            <v>0</v>
          </cell>
          <cell r="J301">
            <v>0</v>
          </cell>
          <cell r="K301">
            <v>0</v>
          </cell>
          <cell r="L301">
            <v>0</v>
          </cell>
          <cell r="M301">
            <v>0</v>
          </cell>
          <cell r="N301">
            <v>279.84934000910317</v>
          </cell>
        </row>
        <row r="302">
          <cell r="A302" t="str">
            <v>Carpinteros</v>
          </cell>
          <cell r="B302" t="str">
            <v>M. O.1017-6 [6] Col. &gt;.70x.70 hasta .80x.80 m.</v>
          </cell>
          <cell r="C302" t="str">
            <v>ml</v>
          </cell>
          <cell r="D302">
            <v>8.67</v>
          </cell>
          <cell r="E302">
            <v>0</v>
          </cell>
          <cell r="F302">
            <v>0</v>
          </cell>
          <cell r="G302">
            <v>2</v>
          </cell>
          <cell r="H302">
            <v>1</v>
          </cell>
          <cell r="I302">
            <v>0</v>
          </cell>
          <cell r="J302">
            <v>0</v>
          </cell>
          <cell r="K302">
            <v>0</v>
          </cell>
          <cell r="L302">
            <v>0</v>
          </cell>
          <cell r="M302">
            <v>0</v>
          </cell>
          <cell r="N302">
            <v>327.29784402448746</v>
          </cell>
        </row>
        <row r="303">
          <cell r="A303" t="str">
            <v>Carpinteros</v>
          </cell>
          <cell r="B303" t="str">
            <v>M. O.1017-7 [7] Col. &gt;.80x.80 hasta 1.00x1.00 m.</v>
          </cell>
          <cell r="C303" t="str">
            <v>ml</v>
          </cell>
          <cell r="D303">
            <v>7.61</v>
          </cell>
          <cell r="E303">
            <v>0</v>
          </cell>
          <cell r="F303">
            <v>0</v>
          </cell>
          <cell r="G303">
            <v>2</v>
          </cell>
          <cell r="H303">
            <v>1</v>
          </cell>
          <cell r="I303">
            <v>0</v>
          </cell>
          <cell r="J303">
            <v>0</v>
          </cell>
          <cell r="K303">
            <v>0</v>
          </cell>
          <cell r="L303">
            <v>0</v>
          </cell>
          <cell r="M303">
            <v>0</v>
          </cell>
          <cell r="N303">
            <v>372.88729404629515</v>
          </cell>
        </row>
        <row r="304">
          <cell r="A304" t="str">
            <v>Carpinteros</v>
          </cell>
          <cell r="B304" t="str">
            <v xml:space="preserve">M.O. CARPINTERÍA, INSTALACIÓN DE COLUMNAS RECTANGULARES  </v>
          </cell>
          <cell r="N304" t="str">
            <v>P. A.</v>
          </cell>
        </row>
        <row r="305">
          <cell r="A305" t="str">
            <v>Carpinteros</v>
          </cell>
          <cell r="B305" t="str">
            <v>M. O.1018-1 [1] Col. .20x.20 hasta .30x.30 m.</v>
          </cell>
          <cell r="C305" t="str">
            <v>ml</v>
          </cell>
          <cell r="D305">
            <v>17.440000000000001</v>
          </cell>
          <cell r="E305">
            <v>0</v>
          </cell>
          <cell r="F305">
            <v>0</v>
          </cell>
          <cell r="G305">
            <v>2</v>
          </cell>
          <cell r="H305">
            <v>1</v>
          </cell>
          <cell r="I305">
            <v>0</v>
          </cell>
          <cell r="J305">
            <v>0</v>
          </cell>
          <cell r="K305">
            <v>0</v>
          </cell>
          <cell r="L305">
            <v>0</v>
          </cell>
          <cell r="M305">
            <v>0</v>
          </cell>
          <cell r="N305">
            <v>162.71056810162307</v>
          </cell>
        </row>
        <row r="306">
          <cell r="A306" t="str">
            <v>Carpinteros</v>
          </cell>
          <cell r="B306" t="str">
            <v>M. O.1018-2 [2] Col. &gt;.30x.30 hasta .40x.40 m.</v>
          </cell>
          <cell r="C306" t="str">
            <v>ml</v>
          </cell>
          <cell r="D306">
            <v>13.51</v>
          </cell>
          <cell r="E306">
            <v>0</v>
          </cell>
          <cell r="F306">
            <v>0</v>
          </cell>
          <cell r="G306">
            <v>2</v>
          </cell>
          <cell r="H306">
            <v>1</v>
          </cell>
          <cell r="I306">
            <v>0</v>
          </cell>
          <cell r="J306">
            <v>0</v>
          </cell>
          <cell r="K306">
            <v>0</v>
          </cell>
          <cell r="L306">
            <v>0</v>
          </cell>
          <cell r="M306">
            <v>0</v>
          </cell>
          <cell r="N306">
            <v>210.04236178329433</v>
          </cell>
        </row>
        <row r="307">
          <cell r="A307" t="str">
            <v>Carpinteros</v>
          </cell>
          <cell r="B307" t="str">
            <v>M. O.1018-3 [3] Col. &gt;.40x.40 hasta .50x.50 m.</v>
          </cell>
          <cell r="C307" t="str">
            <v>ml</v>
          </cell>
          <cell r="D307">
            <v>12.1</v>
          </cell>
          <cell r="E307">
            <v>0</v>
          </cell>
          <cell r="F307">
            <v>0</v>
          </cell>
          <cell r="G307">
            <v>2</v>
          </cell>
          <cell r="H307">
            <v>1</v>
          </cell>
          <cell r="I307">
            <v>0</v>
          </cell>
          <cell r="J307">
            <v>0</v>
          </cell>
          <cell r="K307">
            <v>0</v>
          </cell>
          <cell r="L307">
            <v>0</v>
          </cell>
          <cell r="M307">
            <v>0</v>
          </cell>
          <cell r="N307">
            <v>234.51837253655424</v>
          </cell>
        </row>
        <row r="308">
          <cell r="A308" t="str">
            <v>Carpinteros</v>
          </cell>
          <cell r="B308" t="str">
            <v>M. O.1018-4 [4] Col. &gt;.50x.50 hasta .60x.60 m.</v>
          </cell>
          <cell r="C308" t="str">
            <v>ml</v>
          </cell>
          <cell r="D308">
            <v>7.61</v>
          </cell>
          <cell r="E308">
            <v>0</v>
          </cell>
          <cell r="F308">
            <v>0</v>
          </cell>
          <cell r="G308">
            <v>2</v>
          </cell>
          <cell r="H308">
            <v>1</v>
          </cell>
          <cell r="I308">
            <v>0</v>
          </cell>
          <cell r="J308">
            <v>0</v>
          </cell>
          <cell r="K308">
            <v>0</v>
          </cell>
          <cell r="L308">
            <v>0</v>
          </cell>
          <cell r="M308">
            <v>0</v>
          </cell>
          <cell r="N308">
            <v>372.88729404629515</v>
          </cell>
        </row>
        <row r="309">
          <cell r="A309" t="str">
            <v>Carpinteros</v>
          </cell>
          <cell r="B309" t="str">
            <v>M. O.1018-5 [5] Col. &gt;.60x.60 hasta .70x.70 m.</v>
          </cell>
          <cell r="C309" t="str">
            <v>ml</v>
          </cell>
          <cell r="D309">
            <v>6.73</v>
          </cell>
          <cell r="E309">
            <v>0</v>
          </cell>
          <cell r="F309">
            <v>0</v>
          </cell>
          <cell r="G309">
            <v>2</v>
          </cell>
          <cell r="H309">
            <v>1</v>
          </cell>
          <cell r="I309">
            <v>0</v>
          </cell>
          <cell r="J309">
            <v>0</v>
          </cell>
          <cell r="K309">
            <v>0</v>
          </cell>
          <cell r="L309">
            <v>0</v>
          </cell>
          <cell r="M309">
            <v>0</v>
          </cell>
          <cell r="N309">
            <v>421.64521659618219</v>
          </cell>
        </row>
        <row r="310">
          <cell r="A310" t="str">
            <v>Carpinteros</v>
          </cell>
          <cell r="B310" t="str">
            <v>M. O.1018-6 [6] Col. &gt;.70x.70 hasta .80x.80 m.</v>
          </cell>
          <cell r="C310" t="str">
            <v>ml</v>
          </cell>
          <cell r="D310">
            <v>6.1</v>
          </cell>
          <cell r="E310">
            <v>0</v>
          </cell>
          <cell r="F310">
            <v>0</v>
          </cell>
          <cell r="G310">
            <v>2</v>
          </cell>
          <cell r="H310">
            <v>1</v>
          </cell>
          <cell r="I310">
            <v>0</v>
          </cell>
          <cell r="J310">
            <v>0</v>
          </cell>
          <cell r="K310">
            <v>0</v>
          </cell>
          <cell r="L310">
            <v>0</v>
          </cell>
          <cell r="M310">
            <v>0</v>
          </cell>
          <cell r="N310">
            <v>465.19218158890271</v>
          </cell>
        </row>
        <row r="311">
          <cell r="A311" t="str">
            <v>Carpinteros</v>
          </cell>
          <cell r="B311" t="str">
            <v>M. O.1018-7 [7] Col. &gt;.80x.80 hasta 1.00x1.00 m.</v>
          </cell>
          <cell r="C311" t="str">
            <v>ml</v>
          </cell>
          <cell r="D311">
            <v>5.07</v>
          </cell>
          <cell r="E311">
            <v>0</v>
          </cell>
          <cell r="F311">
            <v>0</v>
          </cell>
          <cell r="G311">
            <v>2</v>
          </cell>
          <cell r="H311">
            <v>1</v>
          </cell>
          <cell r="I311">
            <v>0</v>
          </cell>
          <cell r="J311">
            <v>0</v>
          </cell>
          <cell r="K311">
            <v>0</v>
          </cell>
          <cell r="L311">
            <v>0</v>
          </cell>
          <cell r="M311">
            <v>0</v>
          </cell>
          <cell r="N311">
            <v>559.69868001820635</v>
          </cell>
        </row>
        <row r="312">
          <cell r="A312" t="str">
            <v>Carpinteros</v>
          </cell>
          <cell r="B312" t="str">
            <v xml:space="preserve">M.O. CARPINTERÍA, CONFECCIÓN E INSTALACIÓN DE COLUMNAS CÓNICAS Y REDONDAS  </v>
          </cell>
          <cell r="N312" t="str">
            <v>P. A.</v>
          </cell>
        </row>
        <row r="313">
          <cell r="A313" t="str">
            <v>Carpinteros</v>
          </cell>
          <cell r="B313" t="str">
            <v>M. O.1019-1 [1] Col. cónica diám. &gt;.50 m.</v>
          </cell>
          <cell r="C313" t="str">
            <v>ml</v>
          </cell>
          <cell r="D313">
            <v>5.51</v>
          </cell>
          <cell r="E313">
            <v>0</v>
          </cell>
          <cell r="F313">
            <v>0</v>
          </cell>
          <cell r="G313">
            <v>2</v>
          </cell>
          <cell r="H313">
            <v>1</v>
          </cell>
          <cell r="I313">
            <v>0</v>
          </cell>
          <cell r="J313">
            <v>0</v>
          </cell>
          <cell r="K313">
            <v>0</v>
          </cell>
          <cell r="L313">
            <v>0</v>
          </cell>
          <cell r="M313">
            <v>0</v>
          </cell>
          <cell r="N313">
            <v>515.00404858299567</v>
          </cell>
        </row>
        <row r="314">
          <cell r="A314" t="str">
            <v>Carpinteros</v>
          </cell>
          <cell r="B314" t="str">
            <v>M. O.1019-2 [2] Col. cónica diám. hasta .50 m.</v>
          </cell>
          <cell r="C314" t="str">
            <v>ml</v>
          </cell>
          <cell r="D314">
            <v>13.51</v>
          </cell>
          <cell r="E314">
            <v>0</v>
          </cell>
          <cell r="F314">
            <v>0</v>
          </cell>
          <cell r="G314">
            <v>2</v>
          </cell>
          <cell r="H314">
            <v>1</v>
          </cell>
          <cell r="I314">
            <v>0</v>
          </cell>
          <cell r="J314">
            <v>0</v>
          </cell>
          <cell r="K314">
            <v>0</v>
          </cell>
          <cell r="L314">
            <v>0</v>
          </cell>
          <cell r="M314">
            <v>0</v>
          </cell>
          <cell r="N314">
            <v>210.04236178329433</v>
          </cell>
        </row>
        <row r="315">
          <cell r="A315" t="str">
            <v>Carpinteros</v>
          </cell>
          <cell r="B315" t="str">
            <v>M. O.1019-3 [3] Col. redonda diám. &gt;.50 m.</v>
          </cell>
          <cell r="C315" t="str">
            <v>ml</v>
          </cell>
          <cell r="D315">
            <v>7.14</v>
          </cell>
          <cell r="E315">
            <v>0</v>
          </cell>
          <cell r="F315">
            <v>0</v>
          </cell>
          <cell r="G315">
            <v>2</v>
          </cell>
          <cell r="H315">
            <v>1</v>
          </cell>
          <cell r="I315">
            <v>0</v>
          </cell>
          <cell r="J315">
            <v>0</v>
          </cell>
          <cell r="K315">
            <v>0</v>
          </cell>
          <cell r="L315">
            <v>0</v>
          </cell>
          <cell r="M315">
            <v>0</v>
          </cell>
          <cell r="N315">
            <v>397.43309631544906</v>
          </cell>
        </row>
        <row r="316">
          <cell r="A316" t="str">
            <v>Carpinteros</v>
          </cell>
          <cell r="B316" t="str">
            <v>M. O.1019-4 [4] Col. redonda diám. hasta .50 m.</v>
          </cell>
          <cell r="C316" t="str">
            <v>ml</v>
          </cell>
          <cell r="D316">
            <v>13.51</v>
          </cell>
          <cell r="E316">
            <v>0</v>
          </cell>
          <cell r="F316">
            <v>0</v>
          </cell>
          <cell r="G316">
            <v>2</v>
          </cell>
          <cell r="H316">
            <v>1</v>
          </cell>
          <cell r="I316">
            <v>0</v>
          </cell>
          <cell r="J316">
            <v>0</v>
          </cell>
          <cell r="K316">
            <v>0</v>
          </cell>
          <cell r="L316">
            <v>0</v>
          </cell>
          <cell r="M316">
            <v>0</v>
          </cell>
          <cell r="N316">
            <v>210.04236178329433</v>
          </cell>
        </row>
        <row r="317">
          <cell r="A317" t="str">
            <v>Carpinteros</v>
          </cell>
          <cell r="B317" t="str">
            <v>M. O.1019-5 [5] Col. con. o red. adic. p/c .10 m. diám. &gt; .50 m.</v>
          </cell>
          <cell r="C317" t="str">
            <v>ml</v>
          </cell>
          <cell r="D317" t="str">
            <v>P. A.</v>
          </cell>
          <cell r="E317">
            <v>0</v>
          </cell>
          <cell r="F317">
            <v>0</v>
          </cell>
          <cell r="G317">
            <v>2</v>
          </cell>
          <cell r="H317">
            <v>1</v>
          </cell>
          <cell r="I317">
            <v>0</v>
          </cell>
          <cell r="J317">
            <v>0</v>
          </cell>
          <cell r="K317">
            <v>0</v>
          </cell>
          <cell r="L317">
            <v>0</v>
          </cell>
          <cell r="M317">
            <v>0</v>
          </cell>
          <cell r="N317" t="str">
            <v>P. A.</v>
          </cell>
        </row>
        <row r="318">
          <cell r="A318" t="str">
            <v>Carpinteros</v>
          </cell>
          <cell r="B318" t="str">
            <v xml:space="preserve">M.O. CARPINTERÍA, DESENCOFRADOS (ÁREA DE CONTACTO FORRO-CONCRETO)  </v>
          </cell>
          <cell r="N318" t="str">
            <v>P. A.</v>
          </cell>
        </row>
        <row r="319">
          <cell r="A319" t="str">
            <v>Carpinteros</v>
          </cell>
          <cell r="B319" t="str">
            <v>M. O.1020-1 [1] Columna</v>
          </cell>
          <cell r="C319" t="str">
            <v>m²</v>
          </cell>
          <cell r="D319">
            <v>115.39</v>
          </cell>
          <cell r="E319">
            <v>0</v>
          </cell>
          <cell r="F319">
            <v>0</v>
          </cell>
          <cell r="G319">
            <v>2</v>
          </cell>
          <cell r="H319">
            <v>1</v>
          </cell>
          <cell r="I319">
            <v>0</v>
          </cell>
          <cell r="J319">
            <v>0</v>
          </cell>
          <cell r="K319">
            <v>0</v>
          </cell>
          <cell r="L319">
            <v>0</v>
          </cell>
          <cell r="M319">
            <v>0</v>
          </cell>
          <cell r="N319">
            <v>24.592012372755924</v>
          </cell>
        </row>
        <row r="320">
          <cell r="A320" t="str">
            <v>Carpinteros</v>
          </cell>
          <cell r="B320" t="str">
            <v>M. O.1020-2 [2] Arco</v>
          </cell>
          <cell r="C320" t="str">
            <v>m²</v>
          </cell>
          <cell r="D320">
            <v>100</v>
          </cell>
          <cell r="E320">
            <v>0</v>
          </cell>
          <cell r="F320">
            <v>0</v>
          </cell>
          <cell r="G320">
            <v>2</v>
          </cell>
          <cell r="H320">
            <v>1</v>
          </cell>
          <cell r="I320">
            <v>0</v>
          </cell>
          <cell r="J320">
            <v>0</v>
          </cell>
          <cell r="K320">
            <v>0</v>
          </cell>
          <cell r="L320">
            <v>0</v>
          </cell>
          <cell r="M320">
            <v>0</v>
          </cell>
          <cell r="N320">
            <v>28.376723076923064</v>
          </cell>
        </row>
        <row r="321">
          <cell r="A321" t="str">
            <v>Carpinteros</v>
          </cell>
          <cell r="B321" t="str">
            <v>M. O.1020-3 [3] Dintel</v>
          </cell>
          <cell r="C321" t="str">
            <v>m²</v>
          </cell>
          <cell r="D321">
            <v>100</v>
          </cell>
          <cell r="E321">
            <v>0</v>
          </cell>
          <cell r="F321">
            <v>0</v>
          </cell>
          <cell r="G321">
            <v>2</v>
          </cell>
          <cell r="H321">
            <v>1</v>
          </cell>
          <cell r="I321">
            <v>0</v>
          </cell>
          <cell r="J321">
            <v>0</v>
          </cell>
          <cell r="K321">
            <v>0</v>
          </cell>
          <cell r="L321">
            <v>0</v>
          </cell>
          <cell r="M321">
            <v>0</v>
          </cell>
          <cell r="N321">
            <v>28.376723076923064</v>
          </cell>
        </row>
        <row r="322">
          <cell r="A322" t="str">
            <v>Carpinteros</v>
          </cell>
          <cell r="B322" t="str">
            <v>M. O.1020-4 [4] Falso Piso, hasta 2.75 m. alt.</v>
          </cell>
          <cell r="C322" t="str">
            <v>m²</v>
          </cell>
          <cell r="D322">
            <v>93.75</v>
          </cell>
          <cell r="E322">
            <v>0</v>
          </cell>
          <cell r="F322">
            <v>0</v>
          </cell>
          <cell r="G322">
            <v>2</v>
          </cell>
          <cell r="H322">
            <v>1</v>
          </cell>
          <cell r="I322">
            <v>0</v>
          </cell>
          <cell r="J322">
            <v>0</v>
          </cell>
          <cell r="K322">
            <v>0</v>
          </cell>
          <cell r="L322">
            <v>0</v>
          </cell>
          <cell r="M322">
            <v>0</v>
          </cell>
          <cell r="N322">
            <v>30.2685046153846</v>
          </cell>
        </row>
        <row r="323">
          <cell r="A323" t="str">
            <v>Carpinteros</v>
          </cell>
          <cell r="B323" t="str">
            <v>M. O.1020-5 [5] Falso Piso, &gt;2.75 m. alt., p/c m. adic.</v>
          </cell>
          <cell r="C323" t="str">
            <v>m²</v>
          </cell>
          <cell r="D323">
            <v>1000</v>
          </cell>
          <cell r="E323">
            <v>0</v>
          </cell>
          <cell r="F323">
            <v>0</v>
          </cell>
          <cell r="G323">
            <v>2</v>
          </cell>
          <cell r="H323">
            <v>1</v>
          </cell>
          <cell r="I323">
            <v>0</v>
          </cell>
          <cell r="J323">
            <v>0</v>
          </cell>
          <cell r="K323">
            <v>0</v>
          </cell>
          <cell r="L323">
            <v>0</v>
          </cell>
          <cell r="M323">
            <v>0</v>
          </cell>
          <cell r="N323">
            <v>2.8376723076923063</v>
          </cell>
        </row>
        <row r="324">
          <cell r="A324" t="str">
            <v>Carpinteros</v>
          </cell>
          <cell r="B324" t="str">
            <v>M. O.1020-6 [6] Viga</v>
          </cell>
          <cell r="C324" t="str">
            <v>m²</v>
          </cell>
          <cell r="D324">
            <v>100</v>
          </cell>
          <cell r="E324">
            <v>0</v>
          </cell>
          <cell r="F324">
            <v>0</v>
          </cell>
          <cell r="G324">
            <v>2</v>
          </cell>
          <cell r="H324">
            <v>1</v>
          </cell>
          <cell r="I324">
            <v>0</v>
          </cell>
          <cell r="J324">
            <v>0</v>
          </cell>
          <cell r="K324">
            <v>0</v>
          </cell>
          <cell r="L324">
            <v>0</v>
          </cell>
          <cell r="M324">
            <v>0</v>
          </cell>
          <cell r="N324">
            <v>28.376723076923064</v>
          </cell>
        </row>
        <row r="325">
          <cell r="A325" t="str">
            <v>Carpinteros</v>
          </cell>
          <cell r="B325" t="str">
            <v xml:space="preserve">M.O. CARPINTERÍA, CONFECCIÓN E INSTALACIÓN DE ESTRUCTURAS VARIAS  </v>
          </cell>
          <cell r="N325" t="str">
            <v>P. A.</v>
          </cell>
        </row>
        <row r="326">
          <cell r="A326" t="str">
            <v>Carpinteros</v>
          </cell>
          <cell r="B326" t="str">
            <v>M. O.1021-1 [1] Caballete asbesto, inst. alto 4 m.</v>
          </cell>
          <cell r="C326" t="str">
            <v>Ud</v>
          </cell>
          <cell r="D326">
            <v>57.69</v>
          </cell>
          <cell r="E326">
            <v>0</v>
          </cell>
          <cell r="F326">
            <v>0</v>
          </cell>
          <cell r="G326">
            <v>2</v>
          </cell>
          <cell r="H326">
            <v>1</v>
          </cell>
          <cell r="I326">
            <v>0</v>
          </cell>
          <cell r="J326">
            <v>0</v>
          </cell>
          <cell r="K326">
            <v>0</v>
          </cell>
          <cell r="L326">
            <v>0</v>
          </cell>
          <cell r="M326">
            <v>0</v>
          </cell>
          <cell r="N326">
            <v>49.188287531501238</v>
          </cell>
        </row>
        <row r="327">
          <cell r="A327" t="str">
            <v>Carpinteros</v>
          </cell>
          <cell r="B327" t="str">
            <v>M. O.1021-2 [2] Caballete zinc, inst. alto 4 m.</v>
          </cell>
          <cell r="C327" t="str">
            <v>m2</v>
          </cell>
          <cell r="D327">
            <v>42.31</v>
          </cell>
          <cell r="E327">
            <v>0</v>
          </cell>
          <cell r="F327">
            <v>0</v>
          </cell>
          <cell r="G327">
            <v>1</v>
          </cell>
          <cell r="H327">
            <v>1</v>
          </cell>
          <cell r="I327">
            <v>0</v>
          </cell>
          <cell r="J327">
            <v>0</v>
          </cell>
          <cell r="K327">
            <v>0</v>
          </cell>
          <cell r="L327">
            <v>0</v>
          </cell>
          <cell r="M327">
            <v>0</v>
          </cell>
          <cell r="N327">
            <v>49.660763958329532</v>
          </cell>
        </row>
        <row r="328">
          <cell r="A328" t="str">
            <v>Carpinteros</v>
          </cell>
          <cell r="B328" t="str">
            <v>M. O.1021-3 [3] Plancha asb. cem. 3'x6', con enlatado, inst. alto 4 m.</v>
          </cell>
          <cell r="C328" t="str">
            <v>Ud</v>
          </cell>
          <cell r="D328">
            <v>40.54</v>
          </cell>
          <cell r="E328">
            <v>0</v>
          </cell>
          <cell r="F328">
            <v>0</v>
          </cell>
          <cell r="G328">
            <v>2</v>
          </cell>
          <cell r="H328">
            <v>1</v>
          </cell>
          <cell r="I328">
            <v>0</v>
          </cell>
          <cell r="J328">
            <v>0</v>
          </cell>
          <cell r="K328">
            <v>0</v>
          </cell>
          <cell r="L328">
            <v>0</v>
          </cell>
          <cell r="M328">
            <v>0</v>
          </cell>
          <cell r="N328">
            <v>69.996850214413087</v>
          </cell>
        </row>
        <row r="329">
          <cell r="A329" t="str">
            <v>Carpinteros</v>
          </cell>
          <cell r="B329" t="str">
            <v>M. O.1021-4 [4] Plancha asb. cem. 3'x6', sin enlatado, inst. alto 4 m.</v>
          </cell>
          <cell r="C329" t="str">
            <v>Ud</v>
          </cell>
          <cell r="D329">
            <v>51.72</v>
          </cell>
          <cell r="E329">
            <v>0</v>
          </cell>
          <cell r="F329">
            <v>0</v>
          </cell>
          <cell r="G329">
            <v>2</v>
          </cell>
          <cell r="H329">
            <v>1</v>
          </cell>
          <cell r="I329">
            <v>0</v>
          </cell>
          <cell r="J329">
            <v>0</v>
          </cell>
          <cell r="K329">
            <v>0</v>
          </cell>
          <cell r="L329">
            <v>0</v>
          </cell>
          <cell r="M329">
            <v>0</v>
          </cell>
          <cell r="N329">
            <v>54.866053899696567</v>
          </cell>
        </row>
        <row r="330">
          <cell r="A330" t="str">
            <v>Carpinteros</v>
          </cell>
          <cell r="B330" t="str">
            <v>M. O.1021-5 [5] Plancha asb. cem. 3'x8', con enlatado, inst. alto 4 m.</v>
          </cell>
          <cell r="C330" t="str">
            <v>Ud</v>
          </cell>
          <cell r="D330">
            <v>35.71</v>
          </cell>
          <cell r="E330">
            <v>0</v>
          </cell>
          <cell r="F330">
            <v>0</v>
          </cell>
          <cell r="G330">
            <v>2</v>
          </cell>
          <cell r="H330">
            <v>1</v>
          </cell>
          <cell r="I330">
            <v>0</v>
          </cell>
          <cell r="J330">
            <v>0</v>
          </cell>
          <cell r="K330">
            <v>0</v>
          </cell>
          <cell r="L330">
            <v>0</v>
          </cell>
          <cell r="M330">
            <v>0</v>
          </cell>
          <cell r="N330">
            <v>79.464360338625212</v>
          </cell>
        </row>
        <row r="331">
          <cell r="A331" t="str">
            <v>Carpinteros</v>
          </cell>
          <cell r="B331" t="str">
            <v>M. O.1021-6 [6] Plancha asb. cem. 3'x8', sin enlatado, inst. alto 4 m.</v>
          </cell>
          <cell r="C331" t="str">
            <v>Ud</v>
          </cell>
          <cell r="D331">
            <v>40.54</v>
          </cell>
          <cell r="E331">
            <v>0</v>
          </cell>
          <cell r="F331">
            <v>0</v>
          </cell>
          <cell r="G331">
            <v>2</v>
          </cell>
          <cell r="H331">
            <v>1</v>
          </cell>
          <cell r="I331">
            <v>0</v>
          </cell>
          <cell r="J331">
            <v>0</v>
          </cell>
          <cell r="K331">
            <v>0</v>
          </cell>
          <cell r="L331">
            <v>0</v>
          </cell>
          <cell r="M331">
            <v>0</v>
          </cell>
          <cell r="N331">
            <v>69.996850214413087</v>
          </cell>
        </row>
        <row r="332">
          <cell r="A332" t="str">
            <v>Carpinteros</v>
          </cell>
          <cell r="B332" t="str">
            <v>M. O.1021-7 [7] Plancha Sisal cemento 3x2, con enlatado, inst. alto 4 m.</v>
          </cell>
          <cell r="C332" t="str">
            <v>Ud</v>
          </cell>
          <cell r="D332">
            <v>24.19</v>
          </cell>
          <cell r="E332">
            <v>0</v>
          </cell>
          <cell r="F332">
            <v>0</v>
          </cell>
          <cell r="G332">
            <v>2</v>
          </cell>
          <cell r="H332">
            <v>1</v>
          </cell>
          <cell r="I332">
            <v>0</v>
          </cell>
          <cell r="J332">
            <v>0</v>
          </cell>
          <cell r="K332">
            <v>0</v>
          </cell>
          <cell r="L332">
            <v>0</v>
          </cell>
          <cell r="M332">
            <v>0</v>
          </cell>
          <cell r="N332">
            <v>117.30766050815652</v>
          </cell>
        </row>
        <row r="333">
          <cell r="A333" t="str">
            <v>Carpinteros</v>
          </cell>
          <cell r="B333" t="str">
            <v>M. O.1021-8 [8] Plancha zinc, con enlatado, inst. alto 4 m.</v>
          </cell>
          <cell r="C333" t="str">
            <v>m2</v>
          </cell>
          <cell r="D333">
            <v>45.46</v>
          </cell>
          <cell r="E333">
            <v>0</v>
          </cell>
          <cell r="F333">
            <v>0</v>
          </cell>
          <cell r="G333">
            <v>2</v>
          </cell>
          <cell r="H333">
            <v>1</v>
          </cell>
          <cell r="I333">
            <v>0</v>
          </cell>
          <cell r="J333">
            <v>0</v>
          </cell>
          <cell r="K333">
            <v>0</v>
          </cell>
          <cell r="L333">
            <v>0</v>
          </cell>
          <cell r="M333">
            <v>0</v>
          </cell>
          <cell r="N333">
            <v>62.42130021320515</v>
          </cell>
        </row>
        <row r="334">
          <cell r="A334" t="str">
            <v>Carpinteros</v>
          </cell>
          <cell r="B334" t="str">
            <v>M. O.1021-9 [9] Plancha zinc, sin enlatado, inst. alto 4 m.</v>
          </cell>
          <cell r="C334" t="str">
            <v>m2</v>
          </cell>
          <cell r="D334">
            <v>75</v>
          </cell>
          <cell r="E334">
            <v>0</v>
          </cell>
          <cell r="F334">
            <v>0</v>
          </cell>
          <cell r="G334">
            <v>2</v>
          </cell>
          <cell r="H334">
            <v>1</v>
          </cell>
          <cell r="I334">
            <v>0</v>
          </cell>
          <cell r="J334">
            <v>0</v>
          </cell>
          <cell r="K334">
            <v>0</v>
          </cell>
          <cell r="L334">
            <v>0</v>
          </cell>
          <cell r="M334">
            <v>0</v>
          </cell>
          <cell r="N334">
            <v>37.835630769230754</v>
          </cell>
        </row>
        <row r="335">
          <cell r="A335" t="str">
            <v>Carpinteros</v>
          </cell>
          <cell r="B335" t="str">
            <v>M. O.1021-10 [10] Tijerilla atornillada p/c p2 madera utiliz., conf. e inst.</v>
          </cell>
          <cell r="C335" t="str">
            <v>P²</v>
          </cell>
          <cell r="D335">
            <v>57.69</v>
          </cell>
          <cell r="E335">
            <v>0</v>
          </cell>
          <cell r="F335">
            <v>0</v>
          </cell>
          <cell r="G335">
            <v>2</v>
          </cell>
          <cell r="H335">
            <v>1</v>
          </cell>
          <cell r="I335">
            <v>0</v>
          </cell>
          <cell r="J335">
            <v>0</v>
          </cell>
          <cell r="K335">
            <v>0</v>
          </cell>
          <cell r="L335">
            <v>0</v>
          </cell>
          <cell r="M335">
            <v>0</v>
          </cell>
          <cell r="N335">
            <v>49.188287531501238</v>
          </cell>
        </row>
        <row r="336">
          <cell r="A336" t="str">
            <v>Carpinteros</v>
          </cell>
          <cell r="B336" t="str">
            <v>M. O.1021-11 [11] Tijerilla clavada p/c p2 madera utiliz., conf. e inst.</v>
          </cell>
          <cell r="C336" t="str">
            <v>P²</v>
          </cell>
          <cell r="D336">
            <v>100</v>
          </cell>
          <cell r="E336">
            <v>0</v>
          </cell>
          <cell r="F336">
            <v>0</v>
          </cell>
          <cell r="G336">
            <v>2</v>
          </cell>
          <cell r="H336">
            <v>1</v>
          </cell>
          <cell r="I336">
            <v>0</v>
          </cell>
          <cell r="J336">
            <v>0</v>
          </cell>
          <cell r="K336">
            <v>0</v>
          </cell>
          <cell r="L336">
            <v>0</v>
          </cell>
          <cell r="M336">
            <v>0</v>
          </cell>
          <cell r="N336">
            <v>28.376723076923064</v>
          </cell>
        </row>
        <row r="337">
          <cell r="A337" t="str">
            <v>Carpinteros</v>
          </cell>
          <cell r="B337" t="str">
            <v xml:space="preserve">M.O. CARPINTERÍA, CONFECCIÓN E INSTALACIÓN DE FALSO PISO  </v>
          </cell>
          <cell r="N337" t="str">
            <v>P. A.</v>
          </cell>
        </row>
        <row r="338">
          <cell r="A338" t="str">
            <v>Carpinteros</v>
          </cell>
          <cell r="B338" t="str">
            <v>M. O.1022-1 [1] Falso piso &gt;2.75 hasta 3.00 m. alto o vuelo cont.</v>
          </cell>
          <cell r="C338" t="str">
            <v>m²</v>
          </cell>
          <cell r="D338">
            <v>17.440000000000001</v>
          </cell>
          <cell r="E338">
            <v>0</v>
          </cell>
          <cell r="F338">
            <v>0</v>
          </cell>
          <cell r="G338">
            <v>2</v>
          </cell>
          <cell r="H338">
            <v>1</v>
          </cell>
          <cell r="I338">
            <v>0</v>
          </cell>
          <cell r="J338">
            <v>0</v>
          </cell>
          <cell r="K338">
            <v>0</v>
          </cell>
          <cell r="L338">
            <v>0</v>
          </cell>
          <cell r="M338">
            <v>0</v>
          </cell>
          <cell r="N338">
            <v>162.71056810162307</v>
          </cell>
        </row>
        <row r="339">
          <cell r="A339" t="str">
            <v>Carpinteros</v>
          </cell>
          <cell r="B339" t="str">
            <v>M. O.1022-2 [2] Falso piso &gt;3.00 hasta 4.00 m. alto o vuelo cont.</v>
          </cell>
          <cell r="C339" t="str">
            <v>m²</v>
          </cell>
          <cell r="D339">
            <v>15.15</v>
          </cell>
          <cell r="E339">
            <v>0</v>
          </cell>
          <cell r="F339">
            <v>0</v>
          </cell>
          <cell r="G339">
            <v>1</v>
          </cell>
          <cell r="H339">
            <v>1</v>
          </cell>
          <cell r="I339">
            <v>0</v>
          </cell>
          <cell r="J339">
            <v>0</v>
          </cell>
          <cell r="K339">
            <v>0</v>
          </cell>
          <cell r="L339">
            <v>0</v>
          </cell>
          <cell r="M339">
            <v>0</v>
          </cell>
          <cell r="N339">
            <v>138.68956587966485</v>
          </cell>
        </row>
        <row r="340">
          <cell r="A340" t="str">
            <v>Carpinteros</v>
          </cell>
          <cell r="B340" t="str">
            <v>M. O.1022-3 [3] Falso piso &gt;4.00 hasta 5.00 m. alto o vuelo cont.</v>
          </cell>
          <cell r="C340" t="str">
            <v>m²</v>
          </cell>
          <cell r="D340">
            <v>13.51</v>
          </cell>
          <cell r="E340">
            <v>0</v>
          </cell>
          <cell r="F340">
            <v>0</v>
          </cell>
          <cell r="G340">
            <v>2</v>
          </cell>
          <cell r="H340">
            <v>1</v>
          </cell>
          <cell r="I340">
            <v>0</v>
          </cell>
          <cell r="J340">
            <v>0</v>
          </cell>
          <cell r="K340">
            <v>0</v>
          </cell>
          <cell r="L340">
            <v>0</v>
          </cell>
          <cell r="M340">
            <v>0</v>
          </cell>
          <cell r="N340">
            <v>210.04236178329433</v>
          </cell>
        </row>
        <row r="341">
          <cell r="A341" t="str">
            <v>Carpinteros</v>
          </cell>
          <cell r="B341" t="str">
            <v>M. O.1022-4 [4] Falso piso &gt;5.00 hasta 6.00 m. alto o vuelo cont.</v>
          </cell>
          <cell r="C341" t="str">
            <v>m²</v>
          </cell>
          <cell r="D341">
            <v>12.1</v>
          </cell>
          <cell r="E341">
            <v>0</v>
          </cell>
          <cell r="F341">
            <v>0</v>
          </cell>
          <cell r="G341">
            <v>2</v>
          </cell>
          <cell r="H341">
            <v>1</v>
          </cell>
          <cell r="I341">
            <v>0</v>
          </cell>
          <cell r="J341">
            <v>0</v>
          </cell>
          <cell r="K341">
            <v>0</v>
          </cell>
          <cell r="L341">
            <v>0</v>
          </cell>
          <cell r="M341">
            <v>0</v>
          </cell>
          <cell r="N341">
            <v>234.51837253655424</v>
          </cell>
        </row>
        <row r="342">
          <cell r="A342" t="str">
            <v>Carpinteros</v>
          </cell>
          <cell r="B342" t="str">
            <v>M. O.1022-5 [5] Falso piso 3 ó más aguas.</v>
          </cell>
          <cell r="C342" t="str">
            <v>m²</v>
          </cell>
          <cell r="D342">
            <v>7.69</v>
          </cell>
          <cell r="E342">
            <v>0</v>
          </cell>
          <cell r="F342">
            <v>0</v>
          </cell>
          <cell r="G342">
            <v>2</v>
          </cell>
          <cell r="H342">
            <v>1</v>
          </cell>
          <cell r="I342">
            <v>0</v>
          </cell>
          <cell r="J342">
            <v>0</v>
          </cell>
          <cell r="K342">
            <v>0</v>
          </cell>
          <cell r="L342">
            <v>0</v>
          </cell>
          <cell r="M342">
            <v>0</v>
          </cell>
          <cell r="N342">
            <v>369.00810243072902</v>
          </cell>
        </row>
        <row r="343">
          <cell r="A343" t="str">
            <v>Carpinteros</v>
          </cell>
          <cell r="B343" t="str">
            <v>M. O.1022-6 [6] Falso piso forma especial</v>
          </cell>
          <cell r="C343" t="str">
            <v>m²</v>
          </cell>
          <cell r="D343" t="str">
            <v>P. A.</v>
          </cell>
          <cell r="E343">
            <v>0</v>
          </cell>
          <cell r="F343">
            <v>0</v>
          </cell>
          <cell r="G343">
            <v>2</v>
          </cell>
          <cell r="H343">
            <v>1</v>
          </cell>
          <cell r="I343">
            <v>0</v>
          </cell>
          <cell r="J343">
            <v>0</v>
          </cell>
          <cell r="K343">
            <v>0</v>
          </cell>
          <cell r="L343">
            <v>0</v>
          </cell>
          <cell r="M343">
            <v>0</v>
          </cell>
          <cell r="N343" t="str">
            <v>P. A.</v>
          </cell>
        </row>
        <row r="344">
          <cell r="A344" t="str">
            <v>Carpinteros</v>
          </cell>
          <cell r="B344" t="str">
            <v>M. O.1022-7 [7] Falso piso hasta 2.75 m. alto o vuelo cont.</v>
          </cell>
          <cell r="C344" t="str">
            <v>m²</v>
          </cell>
          <cell r="D344">
            <v>20</v>
          </cell>
          <cell r="E344">
            <v>0</v>
          </cell>
          <cell r="F344">
            <v>0</v>
          </cell>
          <cell r="G344">
            <v>2</v>
          </cell>
          <cell r="H344">
            <v>1</v>
          </cell>
          <cell r="I344">
            <v>0</v>
          </cell>
          <cell r="J344">
            <v>0</v>
          </cell>
          <cell r="K344">
            <v>0</v>
          </cell>
          <cell r="L344">
            <v>0</v>
          </cell>
          <cell r="M344">
            <v>0</v>
          </cell>
          <cell r="N344">
            <v>141.88361538461533</v>
          </cell>
        </row>
        <row r="345">
          <cell r="A345" t="str">
            <v>Carpinteros</v>
          </cell>
          <cell r="B345" t="str">
            <v>M. O.1022-8 [8] Vuelo .10 m. (no cont. falso piso)</v>
          </cell>
          <cell r="C345" t="str">
            <v>m</v>
          </cell>
          <cell r="D345">
            <v>57.69</v>
          </cell>
          <cell r="E345">
            <v>0</v>
          </cell>
          <cell r="F345">
            <v>0</v>
          </cell>
          <cell r="G345">
            <v>2</v>
          </cell>
          <cell r="H345">
            <v>1</v>
          </cell>
          <cell r="I345">
            <v>0</v>
          </cell>
          <cell r="J345">
            <v>0</v>
          </cell>
          <cell r="K345">
            <v>0</v>
          </cell>
          <cell r="L345">
            <v>0</v>
          </cell>
          <cell r="M345">
            <v>0</v>
          </cell>
          <cell r="N345">
            <v>49.188287531501238</v>
          </cell>
        </row>
        <row r="346">
          <cell r="A346" t="str">
            <v>Carpinteros</v>
          </cell>
          <cell r="B346" t="str">
            <v>M. O.1022-9 [9] Vuelo .20 m. (no cont. falso piso)</v>
          </cell>
          <cell r="C346" t="str">
            <v>m</v>
          </cell>
          <cell r="D346">
            <v>28.85</v>
          </cell>
          <cell r="E346">
            <v>0</v>
          </cell>
          <cell r="F346">
            <v>0</v>
          </cell>
          <cell r="G346">
            <v>2</v>
          </cell>
          <cell r="H346">
            <v>1</v>
          </cell>
          <cell r="I346">
            <v>0</v>
          </cell>
          <cell r="J346">
            <v>0</v>
          </cell>
          <cell r="K346">
            <v>0</v>
          </cell>
          <cell r="L346">
            <v>0</v>
          </cell>
          <cell r="M346">
            <v>0</v>
          </cell>
          <cell r="N346">
            <v>98.359525396613734</v>
          </cell>
        </row>
        <row r="347">
          <cell r="A347" t="str">
            <v>Carpinteros</v>
          </cell>
          <cell r="B347" t="str">
            <v>M. O.1022-10 [10] Vuelo .30 m. (no cont. falso piso)</v>
          </cell>
          <cell r="C347" t="str">
            <v>m</v>
          </cell>
          <cell r="D347">
            <v>19.23</v>
          </cell>
          <cell r="E347">
            <v>0</v>
          </cell>
          <cell r="F347">
            <v>0</v>
          </cell>
          <cell r="G347">
            <v>2</v>
          </cell>
          <cell r="H347">
            <v>1</v>
          </cell>
          <cell r="I347">
            <v>0</v>
          </cell>
          <cell r="J347">
            <v>0</v>
          </cell>
          <cell r="K347">
            <v>0</v>
          </cell>
          <cell r="L347">
            <v>0</v>
          </cell>
          <cell r="M347">
            <v>0</v>
          </cell>
          <cell r="N347">
            <v>147.56486259450369</v>
          </cell>
        </row>
        <row r="348">
          <cell r="A348" t="str">
            <v>Carpinteros</v>
          </cell>
          <cell r="B348" t="str">
            <v>M. O.1022-11 [11] Vuelo .40 m. (no cont. falso piso)</v>
          </cell>
          <cell r="C348" t="str">
            <v>m</v>
          </cell>
          <cell r="D348">
            <v>14.42</v>
          </cell>
          <cell r="E348">
            <v>0</v>
          </cell>
          <cell r="F348">
            <v>0</v>
          </cell>
          <cell r="G348">
            <v>2</v>
          </cell>
          <cell r="H348">
            <v>1</v>
          </cell>
          <cell r="I348">
            <v>0</v>
          </cell>
          <cell r="J348">
            <v>0</v>
          </cell>
          <cell r="K348">
            <v>0</v>
          </cell>
          <cell r="L348">
            <v>0</v>
          </cell>
          <cell r="M348">
            <v>0</v>
          </cell>
          <cell r="N348">
            <v>196.7872612824068</v>
          </cell>
        </row>
        <row r="349">
          <cell r="A349" t="str">
            <v>Carpinteros</v>
          </cell>
          <cell r="B349" t="str">
            <v>M. O.1022-12 [12] Vuelo .50 hasta .90 m. (no cont. falso piso)</v>
          </cell>
          <cell r="C349" t="str">
            <v>m</v>
          </cell>
          <cell r="D349">
            <v>11.54</v>
          </cell>
          <cell r="E349">
            <v>0</v>
          </cell>
          <cell r="F349">
            <v>0</v>
          </cell>
          <cell r="G349">
            <v>2</v>
          </cell>
          <cell r="H349">
            <v>1</v>
          </cell>
          <cell r="I349">
            <v>0</v>
          </cell>
          <cell r="J349">
            <v>0</v>
          </cell>
          <cell r="K349">
            <v>0</v>
          </cell>
          <cell r="L349">
            <v>0</v>
          </cell>
          <cell r="M349">
            <v>0</v>
          </cell>
          <cell r="N349">
            <v>245.89881349153436</v>
          </cell>
        </row>
        <row r="350">
          <cell r="A350" t="str">
            <v>Carpinteros</v>
          </cell>
          <cell r="B350" t="str">
            <v>M. O.1022-13 [13] Vuelo 1.00 m. en adelante = Falso piso</v>
          </cell>
          <cell r="C350" t="str">
            <v>m²</v>
          </cell>
          <cell r="D350">
            <v>20</v>
          </cell>
          <cell r="E350">
            <v>0</v>
          </cell>
          <cell r="F350">
            <v>0</v>
          </cell>
          <cell r="G350">
            <v>2</v>
          </cell>
          <cell r="H350">
            <v>1</v>
          </cell>
          <cell r="I350">
            <v>0</v>
          </cell>
          <cell r="J350">
            <v>0</v>
          </cell>
          <cell r="K350">
            <v>0</v>
          </cell>
          <cell r="L350">
            <v>0</v>
          </cell>
          <cell r="M350">
            <v>0</v>
          </cell>
          <cell r="N350">
            <v>141.88361538461533</v>
          </cell>
        </row>
        <row r="351">
          <cell r="A351" t="str">
            <v>Carpinteros</v>
          </cell>
          <cell r="B351" t="str">
            <v>M. O.1022-14 [14] Vuelo con ménsula</v>
          </cell>
          <cell r="C351" t="str">
            <v>Ud</v>
          </cell>
          <cell r="D351" t="str">
            <v>P. A.</v>
          </cell>
          <cell r="E351">
            <v>0</v>
          </cell>
          <cell r="F351">
            <v>0</v>
          </cell>
          <cell r="G351">
            <v>2</v>
          </cell>
          <cell r="H351">
            <v>1</v>
          </cell>
          <cell r="I351">
            <v>0</v>
          </cell>
          <cell r="J351">
            <v>0</v>
          </cell>
          <cell r="K351">
            <v>0</v>
          </cell>
          <cell r="L351">
            <v>0</v>
          </cell>
          <cell r="M351">
            <v>0</v>
          </cell>
          <cell r="N351" t="str">
            <v>P. A.</v>
          </cell>
        </row>
        <row r="352">
          <cell r="A352" t="str">
            <v>Carpinteros</v>
          </cell>
          <cell r="B352" t="str">
            <v xml:space="preserve">M.O. CARPINTERÍA, CONFECCIÓN E INSTALACIÓN DE MOLDE DE MUROS  </v>
          </cell>
          <cell r="N352" t="str">
            <v>P. A.</v>
          </cell>
        </row>
        <row r="353">
          <cell r="A353" t="str">
            <v>Carpinteros</v>
          </cell>
          <cell r="B353" t="str">
            <v>M. O.1023-1 [1] Molde pref. múlt., transp. mecán., c/cara instalada</v>
          </cell>
          <cell r="C353" t="str">
            <v>m²</v>
          </cell>
          <cell r="D353">
            <v>75</v>
          </cell>
          <cell r="E353">
            <v>0</v>
          </cell>
          <cell r="F353">
            <v>0</v>
          </cell>
          <cell r="G353">
            <v>2</v>
          </cell>
          <cell r="H353">
            <v>1</v>
          </cell>
          <cell r="I353">
            <v>0</v>
          </cell>
          <cell r="J353">
            <v>0</v>
          </cell>
          <cell r="K353">
            <v>0</v>
          </cell>
          <cell r="L353">
            <v>0</v>
          </cell>
          <cell r="M353">
            <v>0</v>
          </cell>
          <cell r="N353">
            <v>37.835630769230754</v>
          </cell>
        </row>
        <row r="354">
          <cell r="A354" t="str">
            <v>Carpinteros</v>
          </cell>
          <cell r="B354" t="str">
            <v>M. O.1023-2 [2] Muro H.A. c/cara lisa, confección</v>
          </cell>
          <cell r="C354" t="str">
            <v>m²</v>
          </cell>
          <cell r="D354">
            <v>16.670000000000002</v>
          </cell>
          <cell r="E354">
            <v>0</v>
          </cell>
          <cell r="F354">
            <v>0</v>
          </cell>
          <cell r="G354">
            <v>2</v>
          </cell>
          <cell r="H354">
            <v>1</v>
          </cell>
          <cell r="I354">
            <v>0</v>
          </cell>
          <cell r="J354">
            <v>0</v>
          </cell>
          <cell r="K354">
            <v>0</v>
          </cell>
          <cell r="L354">
            <v>0</v>
          </cell>
          <cell r="M354">
            <v>0</v>
          </cell>
          <cell r="N354">
            <v>170.22629320289778</v>
          </cell>
        </row>
        <row r="355">
          <cell r="A355" t="str">
            <v>Carpinteros</v>
          </cell>
          <cell r="B355" t="str">
            <v>M. O.1023-3 [3] Muro H.A. c/cara lisa, instalación</v>
          </cell>
          <cell r="C355" t="str">
            <v>m²</v>
          </cell>
          <cell r="D355">
            <v>13.27</v>
          </cell>
          <cell r="E355">
            <v>0</v>
          </cell>
          <cell r="F355">
            <v>0</v>
          </cell>
          <cell r="G355">
            <v>2</v>
          </cell>
          <cell r="H355">
            <v>1</v>
          </cell>
          <cell r="I355">
            <v>0</v>
          </cell>
          <cell r="J355">
            <v>0</v>
          </cell>
          <cell r="K355">
            <v>0</v>
          </cell>
          <cell r="L355">
            <v>0</v>
          </cell>
          <cell r="M355">
            <v>0</v>
          </cell>
          <cell r="N355">
            <v>213.84116862790552</v>
          </cell>
        </row>
        <row r="356">
          <cell r="A356" t="str">
            <v>Carpinteros</v>
          </cell>
          <cell r="B356" t="str">
            <v xml:space="preserve">M.O. CARPINTERÍA, CONFECCIÓN E INSTALACIÓN DE MOLDE DEESTRUCTURAS VARIAS  </v>
          </cell>
          <cell r="N356" t="str">
            <v>P. A.</v>
          </cell>
        </row>
        <row r="357">
          <cell r="A357" t="str">
            <v>Carpinteros</v>
          </cell>
          <cell r="B357" t="str">
            <v>M. O.1024-1 [1] Antepecho hasta .5 m.; cada .1 m. altura, conf.</v>
          </cell>
          <cell r="C357" t="str">
            <v>m²</v>
          </cell>
          <cell r="D357">
            <v>57.69</v>
          </cell>
          <cell r="E357">
            <v>0</v>
          </cell>
          <cell r="F357">
            <v>0</v>
          </cell>
          <cell r="G357">
            <v>2</v>
          </cell>
          <cell r="H357">
            <v>1</v>
          </cell>
          <cell r="I357">
            <v>0</v>
          </cell>
          <cell r="J357">
            <v>0</v>
          </cell>
          <cell r="K357">
            <v>0</v>
          </cell>
          <cell r="L357">
            <v>0</v>
          </cell>
          <cell r="M357">
            <v>0</v>
          </cell>
          <cell r="N357">
            <v>49.188287531501238</v>
          </cell>
        </row>
        <row r="358">
          <cell r="A358" t="str">
            <v>Carpinteros</v>
          </cell>
          <cell r="B358" t="str">
            <v>M. O.1024-2 [2] Arco hasta .2 fondo y hasta .3 m. radio, conf. e inst.</v>
          </cell>
          <cell r="C358" t="str">
            <v>m²</v>
          </cell>
          <cell r="D358">
            <v>6.1</v>
          </cell>
          <cell r="E358">
            <v>0</v>
          </cell>
          <cell r="F358">
            <v>0</v>
          </cell>
          <cell r="G358">
            <v>2</v>
          </cell>
          <cell r="H358">
            <v>1</v>
          </cell>
          <cell r="I358">
            <v>0</v>
          </cell>
          <cell r="J358">
            <v>0</v>
          </cell>
          <cell r="K358">
            <v>0</v>
          </cell>
          <cell r="L358">
            <v>0</v>
          </cell>
          <cell r="M358">
            <v>0</v>
          </cell>
          <cell r="N358">
            <v>465.19218158890271</v>
          </cell>
        </row>
        <row r="359">
          <cell r="A359" t="str">
            <v>Carpinteros</v>
          </cell>
          <cell r="B359" t="str">
            <v>M. O.1024-3 [3] Otros arcos</v>
          </cell>
          <cell r="C359" t="str">
            <v>m²</v>
          </cell>
          <cell r="D359" t="str">
            <v>P. A.</v>
          </cell>
          <cell r="E359">
            <v>0</v>
          </cell>
          <cell r="F359">
            <v>0</v>
          </cell>
          <cell r="G359">
            <v>2</v>
          </cell>
          <cell r="H359">
            <v>1</v>
          </cell>
          <cell r="I359">
            <v>0</v>
          </cell>
          <cell r="J359">
            <v>0</v>
          </cell>
          <cell r="K359">
            <v>0</v>
          </cell>
          <cell r="L359">
            <v>0</v>
          </cell>
          <cell r="M359">
            <v>0</v>
          </cell>
          <cell r="N359" t="str">
            <v>P. A.</v>
          </cell>
        </row>
        <row r="360">
          <cell r="A360" t="str">
            <v>Carpinteros</v>
          </cell>
          <cell r="B360" t="str">
            <v>M. O.1024-4 [4] Rampa lisa</v>
          </cell>
          <cell r="C360" t="str">
            <v>m²</v>
          </cell>
          <cell r="D360">
            <v>6.1</v>
          </cell>
          <cell r="E360">
            <v>0</v>
          </cell>
          <cell r="F360">
            <v>0</v>
          </cell>
          <cell r="G360">
            <v>2</v>
          </cell>
          <cell r="H360">
            <v>1</v>
          </cell>
          <cell r="I360">
            <v>0</v>
          </cell>
          <cell r="J360">
            <v>0</v>
          </cell>
          <cell r="K360">
            <v>0</v>
          </cell>
          <cell r="L360">
            <v>0</v>
          </cell>
          <cell r="M360">
            <v>0</v>
          </cell>
          <cell r="N360">
            <v>465.19218158890271</v>
          </cell>
        </row>
        <row r="361">
          <cell r="A361" t="str">
            <v>Carpinteros</v>
          </cell>
          <cell r="B361" t="str">
            <v>M. O.1024-5 [5] Rampa otro tipo no especif.</v>
          </cell>
          <cell r="C361" t="str">
            <v>m</v>
          </cell>
          <cell r="D361" t="str">
            <v>P. A.</v>
          </cell>
          <cell r="E361">
            <v>0</v>
          </cell>
          <cell r="F361">
            <v>0</v>
          </cell>
          <cell r="G361">
            <v>2</v>
          </cell>
          <cell r="H361">
            <v>1</v>
          </cell>
          <cell r="I361">
            <v>0</v>
          </cell>
          <cell r="J361">
            <v>0</v>
          </cell>
          <cell r="K361">
            <v>0</v>
          </cell>
          <cell r="L361">
            <v>0</v>
          </cell>
          <cell r="M361">
            <v>0</v>
          </cell>
          <cell r="N361" t="str">
            <v>P. A.</v>
          </cell>
        </row>
        <row r="362">
          <cell r="A362" t="str">
            <v>Carpinteros</v>
          </cell>
          <cell r="B362" t="str">
            <v xml:space="preserve">M.O. CARPINTERÍA, TRABAJOS DE TERMINACIÓN  </v>
          </cell>
          <cell r="N362" t="str">
            <v>P. A.</v>
          </cell>
        </row>
        <row r="363">
          <cell r="A363" t="str">
            <v>Carpinteros</v>
          </cell>
          <cell r="B363" t="str">
            <v>M. O.1025-1 [1] Cielo raso de asbesto en cuadros 2'x2'</v>
          </cell>
          <cell r="C363" t="str">
            <v>m²</v>
          </cell>
          <cell r="D363">
            <v>11.11</v>
          </cell>
          <cell r="E363">
            <v>0</v>
          </cell>
          <cell r="F363">
            <v>0</v>
          </cell>
          <cell r="G363">
            <v>2</v>
          </cell>
          <cell r="H363">
            <v>1</v>
          </cell>
          <cell r="I363">
            <v>0</v>
          </cell>
          <cell r="J363">
            <v>0</v>
          </cell>
          <cell r="K363">
            <v>0</v>
          </cell>
          <cell r="L363">
            <v>0</v>
          </cell>
          <cell r="M363">
            <v>0</v>
          </cell>
          <cell r="N363">
            <v>255.41604929723729</v>
          </cell>
        </row>
        <row r="364">
          <cell r="A364" t="str">
            <v>Carpinteros</v>
          </cell>
          <cell r="B364" t="str">
            <v>M. O.1025-2 [2] Cielo raso de cartón acústico, encostillado</v>
          </cell>
          <cell r="C364" t="str">
            <v>m²</v>
          </cell>
          <cell r="D364">
            <v>11.11</v>
          </cell>
          <cell r="E364">
            <v>0</v>
          </cell>
          <cell r="F364">
            <v>0</v>
          </cell>
          <cell r="G364">
            <v>2</v>
          </cell>
          <cell r="H364">
            <v>1</v>
          </cell>
          <cell r="I364">
            <v>0</v>
          </cell>
          <cell r="J364">
            <v>0</v>
          </cell>
          <cell r="K364">
            <v>0</v>
          </cell>
          <cell r="L364">
            <v>0</v>
          </cell>
          <cell r="M364">
            <v>0</v>
          </cell>
          <cell r="N364">
            <v>255.41604929723729</v>
          </cell>
        </row>
        <row r="365">
          <cell r="A365" t="str">
            <v>Carpinteros</v>
          </cell>
          <cell r="B365" t="str">
            <v>M. O.1025-3 [3] Cielo raso de plywood en cuadros 2'x2'</v>
          </cell>
          <cell r="C365" t="str">
            <v>m²</v>
          </cell>
          <cell r="D365">
            <v>12.1</v>
          </cell>
          <cell r="E365">
            <v>0</v>
          </cell>
          <cell r="F365">
            <v>0</v>
          </cell>
          <cell r="G365">
            <v>2</v>
          </cell>
          <cell r="H365">
            <v>1</v>
          </cell>
          <cell r="I365">
            <v>0</v>
          </cell>
          <cell r="J365">
            <v>0</v>
          </cell>
          <cell r="K365">
            <v>0</v>
          </cell>
          <cell r="L365">
            <v>0</v>
          </cell>
          <cell r="M365">
            <v>0</v>
          </cell>
          <cell r="N365">
            <v>234.51837253655424</v>
          </cell>
        </row>
        <row r="366">
          <cell r="A366" t="str">
            <v>Carpinteros</v>
          </cell>
          <cell r="B366" t="str">
            <v>M. O.1025-4 [4] Cielo raso de plywood o cartón piedra</v>
          </cell>
          <cell r="C366" t="str">
            <v>m²</v>
          </cell>
          <cell r="D366">
            <v>15.15</v>
          </cell>
          <cell r="E366">
            <v>0</v>
          </cell>
          <cell r="F366">
            <v>0</v>
          </cell>
          <cell r="G366">
            <v>2</v>
          </cell>
          <cell r="H366">
            <v>1</v>
          </cell>
          <cell r="I366">
            <v>0</v>
          </cell>
          <cell r="J366">
            <v>0</v>
          </cell>
          <cell r="K366">
            <v>0</v>
          </cell>
          <cell r="L366">
            <v>0</v>
          </cell>
          <cell r="M366">
            <v>0</v>
          </cell>
          <cell r="N366">
            <v>187.30510281797402</v>
          </cell>
        </row>
        <row r="367">
          <cell r="A367" t="str">
            <v>Carpinteros</v>
          </cell>
          <cell r="B367" t="str">
            <v>M. O.1025-5 [5] Conf. Puerta biselada clavada</v>
          </cell>
          <cell r="C367" t="str">
            <v>Ud</v>
          </cell>
          <cell r="D367">
            <v>51.72</v>
          </cell>
          <cell r="E367">
            <v>0</v>
          </cell>
          <cell r="F367">
            <v>0</v>
          </cell>
          <cell r="G367">
            <v>2</v>
          </cell>
          <cell r="H367">
            <v>1</v>
          </cell>
          <cell r="I367">
            <v>0</v>
          </cell>
          <cell r="J367">
            <v>0</v>
          </cell>
          <cell r="K367">
            <v>0</v>
          </cell>
          <cell r="L367">
            <v>0</v>
          </cell>
          <cell r="M367">
            <v>0</v>
          </cell>
          <cell r="N367">
            <v>54.866053899696567</v>
          </cell>
        </row>
        <row r="368">
          <cell r="A368" t="str">
            <v>Carpinteros</v>
          </cell>
          <cell r="B368" t="str">
            <v>M. O.1025-6 [6] Conf. Puerta clavada</v>
          </cell>
          <cell r="C368" t="str">
            <v>p²</v>
          </cell>
          <cell r="D368">
            <v>100</v>
          </cell>
          <cell r="E368">
            <v>0</v>
          </cell>
          <cell r="F368">
            <v>0</v>
          </cell>
          <cell r="G368">
            <v>2</v>
          </cell>
          <cell r="H368">
            <v>1</v>
          </cell>
          <cell r="I368">
            <v>0</v>
          </cell>
          <cell r="J368">
            <v>0</v>
          </cell>
          <cell r="K368">
            <v>0</v>
          </cell>
          <cell r="L368">
            <v>0</v>
          </cell>
          <cell r="M368">
            <v>0</v>
          </cell>
          <cell r="N368">
            <v>28.376723076923064</v>
          </cell>
        </row>
        <row r="369">
          <cell r="A369" t="str">
            <v>Carpinteros</v>
          </cell>
          <cell r="B369" t="str">
            <v>M. O.1025-7 [7] Conf. Puerta en plumilla</v>
          </cell>
          <cell r="C369" t="str">
            <v>p²</v>
          </cell>
          <cell r="D369">
            <v>51.72</v>
          </cell>
          <cell r="E369">
            <v>0</v>
          </cell>
          <cell r="F369">
            <v>0</v>
          </cell>
          <cell r="G369">
            <v>2</v>
          </cell>
          <cell r="H369">
            <v>1</v>
          </cell>
          <cell r="I369">
            <v>0</v>
          </cell>
          <cell r="J369">
            <v>0</v>
          </cell>
          <cell r="K369">
            <v>0</v>
          </cell>
          <cell r="L369">
            <v>0</v>
          </cell>
          <cell r="M369">
            <v>0</v>
          </cell>
          <cell r="N369">
            <v>54.866053899696567</v>
          </cell>
        </row>
        <row r="370">
          <cell r="A370" t="str">
            <v>Carpinteros</v>
          </cell>
          <cell r="B370" t="str">
            <v>M. O.1025-8 [8] Conf. Puerta forrada en zinc</v>
          </cell>
          <cell r="C370" t="str">
            <v>p²</v>
          </cell>
          <cell r="D370">
            <v>40.54</v>
          </cell>
          <cell r="E370">
            <v>0</v>
          </cell>
          <cell r="F370">
            <v>0</v>
          </cell>
          <cell r="G370">
            <v>2</v>
          </cell>
          <cell r="H370">
            <v>1</v>
          </cell>
          <cell r="I370">
            <v>0</v>
          </cell>
          <cell r="J370">
            <v>0</v>
          </cell>
          <cell r="K370">
            <v>0</v>
          </cell>
          <cell r="L370">
            <v>0</v>
          </cell>
          <cell r="M370">
            <v>0</v>
          </cell>
          <cell r="N370">
            <v>69.996850214413087</v>
          </cell>
        </row>
        <row r="371">
          <cell r="A371" t="str">
            <v>Carpinteros</v>
          </cell>
          <cell r="B371" t="str">
            <v>M. O.1025-9 [9] División plywood decorativo</v>
          </cell>
          <cell r="C371" t="str">
            <v>m²</v>
          </cell>
          <cell r="D371" t="str">
            <v>P. A.</v>
          </cell>
          <cell r="E371">
            <v>0</v>
          </cell>
          <cell r="F371">
            <v>0</v>
          </cell>
          <cell r="G371">
            <v>2</v>
          </cell>
          <cell r="H371">
            <v>1</v>
          </cell>
          <cell r="I371">
            <v>0</v>
          </cell>
          <cell r="J371">
            <v>0</v>
          </cell>
          <cell r="K371">
            <v>0</v>
          </cell>
          <cell r="L371">
            <v>0</v>
          </cell>
          <cell r="M371">
            <v>0</v>
          </cell>
          <cell r="N371" t="str">
            <v>P. A.</v>
          </cell>
        </row>
        <row r="372">
          <cell r="A372" t="str">
            <v>Carpinteros</v>
          </cell>
          <cell r="B372" t="str">
            <v>M. O.1025-10 [10] División plywood, 1 lado</v>
          </cell>
          <cell r="C372" t="str">
            <v>m²</v>
          </cell>
          <cell r="D372">
            <v>17.440000000000001</v>
          </cell>
          <cell r="E372">
            <v>0</v>
          </cell>
          <cell r="F372">
            <v>0</v>
          </cell>
          <cell r="G372">
            <v>2</v>
          </cell>
          <cell r="H372">
            <v>1</v>
          </cell>
          <cell r="I372">
            <v>0</v>
          </cell>
          <cell r="J372">
            <v>0</v>
          </cell>
          <cell r="K372">
            <v>0</v>
          </cell>
          <cell r="L372">
            <v>0</v>
          </cell>
          <cell r="M372">
            <v>0</v>
          </cell>
          <cell r="N372">
            <v>162.71056810162307</v>
          </cell>
        </row>
        <row r="373">
          <cell r="A373" t="str">
            <v>Carpinteros</v>
          </cell>
          <cell r="B373" t="str">
            <v>M. O.1025-11 [11] División plywood, 2 lados</v>
          </cell>
          <cell r="C373" t="str">
            <v>m²</v>
          </cell>
          <cell r="D373">
            <v>12.1</v>
          </cell>
          <cell r="E373">
            <v>0</v>
          </cell>
          <cell r="F373">
            <v>0</v>
          </cell>
          <cell r="G373">
            <v>2</v>
          </cell>
          <cell r="H373">
            <v>1</v>
          </cell>
          <cell r="I373">
            <v>0</v>
          </cell>
          <cell r="J373">
            <v>0</v>
          </cell>
          <cell r="K373">
            <v>0</v>
          </cell>
          <cell r="L373">
            <v>0</v>
          </cell>
          <cell r="M373">
            <v>0</v>
          </cell>
          <cell r="N373">
            <v>234.51837253655424</v>
          </cell>
        </row>
        <row r="374">
          <cell r="A374" t="str">
            <v>Carpinteros</v>
          </cell>
          <cell r="B374" t="str">
            <v>M. O.1025-12 [12] Forro closet, mad. preciosa</v>
          </cell>
          <cell r="C374" t="str">
            <v>m²</v>
          </cell>
          <cell r="D374" t="str">
            <v>P. A.</v>
          </cell>
          <cell r="E374">
            <v>0</v>
          </cell>
          <cell r="F374">
            <v>0</v>
          </cell>
          <cell r="G374">
            <v>2</v>
          </cell>
          <cell r="H374">
            <v>1</v>
          </cell>
          <cell r="I374">
            <v>0</v>
          </cell>
          <cell r="J374">
            <v>0</v>
          </cell>
          <cell r="K374">
            <v>0</v>
          </cell>
          <cell r="L374">
            <v>0</v>
          </cell>
          <cell r="M374">
            <v>0</v>
          </cell>
          <cell r="N374" t="str">
            <v>P. A.</v>
          </cell>
        </row>
        <row r="375">
          <cell r="A375" t="str">
            <v>Carpinteros</v>
          </cell>
          <cell r="B375" t="str">
            <v>M. O.1025-13 [13] Forro pared en mad. Preciosa, c/relieve</v>
          </cell>
          <cell r="C375" t="str">
            <v>m²</v>
          </cell>
          <cell r="D375" t="str">
            <v>P. A.</v>
          </cell>
          <cell r="E375">
            <v>0</v>
          </cell>
          <cell r="F375">
            <v>0</v>
          </cell>
          <cell r="G375">
            <v>2</v>
          </cell>
          <cell r="H375">
            <v>1</v>
          </cell>
          <cell r="I375">
            <v>0</v>
          </cell>
          <cell r="J375">
            <v>0</v>
          </cell>
          <cell r="K375">
            <v>0</v>
          </cell>
          <cell r="L375">
            <v>0</v>
          </cell>
          <cell r="M375">
            <v>0</v>
          </cell>
          <cell r="N375" t="str">
            <v>P. A.</v>
          </cell>
        </row>
        <row r="376">
          <cell r="A376" t="str">
            <v>Carpinteros</v>
          </cell>
          <cell r="B376" t="str">
            <v>M. O.1025-14 [14] Montar cerradura corriente</v>
          </cell>
          <cell r="C376" t="str">
            <v>Ud</v>
          </cell>
          <cell r="D376">
            <v>8.15</v>
          </cell>
          <cell r="E376">
            <v>0</v>
          </cell>
          <cell r="F376">
            <v>0</v>
          </cell>
          <cell r="G376">
            <v>2</v>
          </cell>
          <cell r="H376">
            <v>1</v>
          </cell>
          <cell r="I376">
            <v>0</v>
          </cell>
          <cell r="J376">
            <v>0</v>
          </cell>
          <cell r="K376">
            <v>0</v>
          </cell>
          <cell r="L376">
            <v>0</v>
          </cell>
          <cell r="M376">
            <v>0</v>
          </cell>
          <cell r="N376">
            <v>348.18065125058973</v>
          </cell>
        </row>
        <row r="377">
          <cell r="A377" t="str">
            <v>Carpinteros</v>
          </cell>
          <cell r="B377" t="str">
            <v>M. O.1025-15 [15] Montar cerradura especial</v>
          </cell>
          <cell r="C377" t="str">
            <v>Ud</v>
          </cell>
          <cell r="D377" t="str">
            <v>P. A.</v>
          </cell>
          <cell r="E377">
            <v>0</v>
          </cell>
          <cell r="F377">
            <v>0</v>
          </cell>
          <cell r="G377">
            <v>2</v>
          </cell>
          <cell r="H377">
            <v>1</v>
          </cell>
          <cell r="I377">
            <v>0</v>
          </cell>
          <cell r="J377">
            <v>0</v>
          </cell>
          <cell r="K377">
            <v>0</v>
          </cell>
          <cell r="L377">
            <v>0</v>
          </cell>
          <cell r="M377">
            <v>0</v>
          </cell>
          <cell r="N377" t="str">
            <v>P. A.</v>
          </cell>
        </row>
        <row r="378">
          <cell r="A378" t="str">
            <v>Carpinteros</v>
          </cell>
          <cell r="B378" t="str">
            <v>M. O.1025-16 [16] Montar marco mad. corriente</v>
          </cell>
          <cell r="C378" t="str">
            <v>Ud</v>
          </cell>
          <cell r="D378">
            <v>51.72</v>
          </cell>
          <cell r="E378">
            <v>0</v>
          </cell>
          <cell r="F378">
            <v>0</v>
          </cell>
          <cell r="G378">
            <v>2</v>
          </cell>
          <cell r="H378">
            <v>1</v>
          </cell>
          <cell r="I378">
            <v>0</v>
          </cell>
          <cell r="J378">
            <v>0</v>
          </cell>
          <cell r="K378">
            <v>0</v>
          </cell>
          <cell r="L378">
            <v>0</v>
          </cell>
          <cell r="M378">
            <v>0</v>
          </cell>
          <cell r="N378">
            <v>54.866053899696567</v>
          </cell>
        </row>
        <row r="379">
          <cell r="A379" t="str">
            <v>Carpinteros</v>
          </cell>
          <cell r="B379" t="str">
            <v>M. O.1025-17 [17] Montar marco mad. preciosa</v>
          </cell>
          <cell r="C379" t="str">
            <v>Ud</v>
          </cell>
          <cell r="D379">
            <v>40.54</v>
          </cell>
          <cell r="E379">
            <v>0</v>
          </cell>
          <cell r="F379">
            <v>0</v>
          </cell>
          <cell r="G379">
            <v>2</v>
          </cell>
          <cell r="H379">
            <v>1</v>
          </cell>
          <cell r="I379">
            <v>0</v>
          </cell>
          <cell r="J379">
            <v>0</v>
          </cell>
          <cell r="K379">
            <v>0</v>
          </cell>
          <cell r="L379">
            <v>0</v>
          </cell>
          <cell r="M379">
            <v>0</v>
          </cell>
          <cell r="N379">
            <v>69.996850214413087</v>
          </cell>
        </row>
        <row r="380">
          <cell r="A380" t="str">
            <v>Carpinteros</v>
          </cell>
          <cell r="B380" t="str">
            <v>M. O.1025-18 [18] Montar marco metal</v>
          </cell>
          <cell r="C380" t="str">
            <v>Ud</v>
          </cell>
          <cell r="D380">
            <v>30.61</v>
          </cell>
          <cell r="E380">
            <v>0</v>
          </cell>
          <cell r="F380">
            <v>0</v>
          </cell>
          <cell r="G380">
            <v>2</v>
          </cell>
          <cell r="H380">
            <v>1</v>
          </cell>
          <cell r="I380">
            <v>0</v>
          </cell>
          <cell r="J380">
            <v>0</v>
          </cell>
          <cell r="K380">
            <v>0</v>
          </cell>
          <cell r="L380">
            <v>0</v>
          </cell>
          <cell r="M380">
            <v>0</v>
          </cell>
          <cell r="N380">
            <v>92.704093684818901</v>
          </cell>
        </row>
        <row r="381">
          <cell r="A381" t="str">
            <v>Carpinteros</v>
          </cell>
          <cell r="B381" t="str">
            <v>M. O.1025-19 [19] Montar puerta panelada corriente .9x2.10 m.</v>
          </cell>
          <cell r="C381" t="str">
            <v>Ud</v>
          </cell>
          <cell r="D381">
            <v>4.87</v>
          </cell>
          <cell r="E381">
            <v>0</v>
          </cell>
          <cell r="F381">
            <v>0</v>
          </cell>
          <cell r="G381">
            <v>2</v>
          </cell>
          <cell r="H381">
            <v>1</v>
          </cell>
          <cell r="I381">
            <v>0</v>
          </cell>
          <cell r="J381">
            <v>0</v>
          </cell>
          <cell r="K381">
            <v>0</v>
          </cell>
          <cell r="L381">
            <v>0</v>
          </cell>
          <cell r="M381">
            <v>0</v>
          </cell>
          <cell r="N381">
            <v>582.68425209287602</v>
          </cell>
        </row>
        <row r="382">
          <cell r="A382" t="str">
            <v>Carpinteros</v>
          </cell>
          <cell r="B382" t="str">
            <v>M. O.1025-20 [20] Montar puerta pino .9x2.10 m.</v>
          </cell>
          <cell r="C382" t="str">
            <v>Ud</v>
          </cell>
          <cell r="D382">
            <v>6.1</v>
          </cell>
          <cell r="E382">
            <v>0</v>
          </cell>
          <cell r="F382">
            <v>0</v>
          </cell>
          <cell r="G382">
            <v>2</v>
          </cell>
          <cell r="H382">
            <v>1</v>
          </cell>
          <cell r="I382">
            <v>0</v>
          </cell>
          <cell r="J382">
            <v>0</v>
          </cell>
          <cell r="K382">
            <v>0</v>
          </cell>
          <cell r="L382">
            <v>0</v>
          </cell>
          <cell r="M382">
            <v>0</v>
          </cell>
          <cell r="N382">
            <v>465.19218158890271</v>
          </cell>
        </row>
        <row r="383">
          <cell r="A383" t="str">
            <v>Carpinteros</v>
          </cell>
          <cell r="B383" t="str">
            <v>M. O.1025-21 [21] Montar puerta plegadiza corredera .9x2.10 m.</v>
          </cell>
          <cell r="C383" t="str">
            <v>Ud</v>
          </cell>
          <cell r="D383">
            <v>4.05</v>
          </cell>
          <cell r="E383">
            <v>0</v>
          </cell>
          <cell r="F383">
            <v>0</v>
          </cell>
          <cell r="G383">
            <v>2</v>
          </cell>
          <cell r="H383">
            <v>1</v>
          </cell>
          <cell r="I383">
            <v>0</v>
          </cell>
          <cell r="J383">
            <v>0</v>
          </cell>
          <cell r="K383">
            <v>0</v>
          </cell>
          <cell r="L383">
            <v>0</v>
          </cell>
          <cell r="M383">
            <v>0</v>
          </cell>
          <cell r="N383">
            <v>700.65982905982878</v>
          </cell>
        </row>
        <row r="384">
          <cell r="A384" t="str">
            <v>Carpinteros</v>
          </cell>
          <cell r="B384" t="str">
            <v>M. O.1025-22 [22] Montar puerta plegadiza moldura o cubrefalta .9x2.10 m.</v>
          </cell>
          <cell r="C384" t="str">
            <v>Ud</v>
          </cell>
          <cell r="D384">
            <v>3.04</v>
          </cell>
          <cell r="E384">
            <v>0</v>
          </cell>
          <cell r="F384">
            <v>0</v>
          </cell>
          <cell r="G384">
            <v>2</v>
          </cell>
          <cell r="H384">
            <v>1</v>
          </cell>
          <cell r="I384">
            <v>0</v>
          </cell>
          <cell r="J384">
            <v>0</v>
          </cell>
          <cell r="K384">
            <v>0</v>
          </cell>
          <cell r="L384">
            <v>0</v>
          </cell>
          <cell r="M384">
            <v>0</v>
          </cell>
          <cell r="N384">
            <v>933.44483805667971</v>
          </cell>
        </row>
        <row r="385">
          <cell r="A385" t="str">
            <v>Carpinteros</v>
          </cell>
          <cell r="B385" t="str">
            <v>M. O.1025-23 [23] Montar puerta plumilla con cáncamo .9x2.10 m.</v>
          </cell>
          <cell r="C385" t="str">
            <v>Ud</v>
          </cell>
          <cell r="D385">
            <v>3.04</v>
          </cell>
          <cell r="E385">
            <v>0</v>
          </cell>
          <cell r="F385">
            <v>0</v>
          </cell>
          <cell r="G385">
            <v>2</v>
          </cell>
          <cell r="H385">
            <v>1</v>
          </cell>
          <cell r="I385">
            <v>0</v>
          </cell>
          <cell r="J385">
            <v>0</v>
          </cell>
          <cell r="K385">
            <v>0</v>
          </cell>
          <cell r="L385">
            <v>0</v>
          </cell>
          <cell r="M385">
            <v>0</v>
          </cell>
          <cell r="N385">
            <v>933.44483805667971</v>
          </cell>
        </row>
        <row r="386">
          <cell r="A386" t="str">
            <v>Carpinteros</v>
          </cell>
          <cell r="B386" t="str">
            <v>M. O.1025-24 [24] Montar puerta plywood .9x2.10 m.</v>
          </cell>
          <cell r="C386" t="str">
            <v>Ud</v>
          </cell>
          <cell r="D386">
            <v>6.1</v>
          </cell>
          <cell r="E386">
            <v>0</v>
          </cell>
          <cell r="F386">
            <v>0</v>
          </cell>
          <cell r="G386">
            <v>2</v>
          </cell>
          <cell r="H386">
            <v>1</v>
          </cell>
          <cell r="I386">
            <v>0</v>
          </cell>
          <cell r="J386">
            <v>0</v>
          </cell>
          <cell r="K386">
            <v>0</v>
          </cell>
          <cell r="L386">
            <v>0</v>
          </cell>
          <cell r="M386">
            <v>0</v>
          </cell>
          <cell r="N386">
            <v>465.19218158890271</v>
          </cell>
        </row>
        <row r="387">
          <cell r="A387" t="str">
            <v>Carpinteros</v>
          </cell>
          <cell r="B387" t="str">
            <v>M. O.1025-25 [25] Montar puerta vaivén .9x2.10 m.</v>
          </cell>
          <cell r="C387" t="str">
            <v>Ud</v>
          </cell>
          <cell r="D387">
            <v>4.05</v>
          </cell>
          <cell r="E387">
            <v>0</v>
          </cell>
          <cell r="F387">
            <v>0</v>
          </cell>
          <cell r="G387">
            <v>2</v>
          </cell>
          <cell r="H387">
            <v>1</v>
          </cell>
          <cell r="I387">
            <v>0</v>
          </cell>
          <cell r="J387">
            <v>0</v>
          </cell>
          <cell r="K387">
            <v>0</v>
          </cell>
          <cell r="L387">
            <v>0</v>
          </cell>
          <cell r="M387">
            <v>0</v>
          </cell>
          <cell r="N387">
            <v>700.65982905982878</v>
          </cell>
        </row>
        <row r="388">
          <cell r="A388" t="str">
            <v>Carpinteros</v>
          </cell>
          <cell r="B388" t="str">
            <v xml:space="preserve">M.O. CARPINTERÍA, CONFECCIÓN E INSTALACIÓN DE VIGAS Y DINTELES  </v>
          </cell>
          <cell r="N388" t="str">
            <v>P. A.</v>
          </cell>
        </row>
        <row r="389">
          <cell r="A389" t="str">
            <v>Carpinteros</v>
          </cell>
          <cell r="B389" t="str">
            <v>M. O.1026-1 [1] Dintel hasta 2 m. Largo, &gt;.2 hasta .4, conf. e inst.</v>
          </cell>
          <cell r="C389" t="str">
            <v>m</v>
          </cell>
          <cell r="D389">
            <v>8.67</v>
          </cell>
          <cell r="E389">
            <v>0</v>
          </cell>
          <cell r="F389">
            <v>0</v>
          </cell>
          <cell r="G389">
            <v>2</v>
          </cell>
          <cell r="H389">
            <v>1</v>
          </cell>
          <cell r="I389">
            <v>0</v>
          </cell>
          <cell r="J389">
            <v>0</v>
          </cell>
          <cell r="K389">
            <v>0</v>
          </cell>
          <cell r="L389">
            <v>0</v>
          </cell>
          <cell r="M389">
            <v>0</v>
          </cell>
          <cell r="N389">
            <v>327.29784402448746</v>
          </cell>
        </row>
        <row r="390">
          <cell r="A390" t="str">
            <v>Carpinteros</v>
          </cell>
          <cell r="B390" t="str">
            <v>M. O.1026-2 [2] Dintel &gt;2 m. largo, conf. e inst. = Vigas</v>
          </cell>
          <cell r="C390" t="str">
            <v>m</v>
          </cell>
          <cell r="D390" t="str">
            <v>P. A.</v>
          </cell>
          <cell r="E390">
            <v>0</v>
          </cell>
          <cell r="F390">
            <v>0</v>
          </cell>
          <cell r="G390">
            <v>2</v>
          </cell>
          <cell r="H390">
            <v>1</v>
          </cell>
          <cell r="I390">
            <v>0</v>
          </cell>
          <cell r="J390">
            <v>0</v>
          </cell>
          <cell r="K390">
            <v>0</v>
          </cell>
          <cell r="L390">
            <v>0</v>
          </cell>
          <cell r="M390">
            <v>0</v>
          </cell>
          <cell r="N390" t="str">
            <v>P. A.</v>
          </cell>
        </row>
        <row r="391">
          <cell r="A391" t="str">
            <v>Carpinteros</v>
          </cell>
          <cell r="B391" t="str">
            <v>M. O.1026-3 [3] Dintel 2 m. largo, hasta .20, conf. e inst.</v>
          </cell>
          <cell r="C391" t="str">
            <v>m</v>
          </cell>
          <cell r="D391">
            <v>12.1</v>
          </cell>
          <cell r="E391">
            <v>0</v>
          </cell>
          <cell r="F391">
            <v>0</v>
          </cell>
          <cell r="G391">
            <v>2</v>
          </cell>
          <cell r="H391">
            <v>1</v>
          </cell>
          <cell r="I391">
            <v>0</v>
          </cell>
          <cell r="J391">
            <v>0</v>
          </cell>
          <cell r="K391">
            <v>0</v>
          </cell>
          <cell r="L391">
            <v>0</v>
          </cell>
          <cell r="M391">
            <v>0</v>
          </cell>
          <cell r="N391">
            <v>234.51837253655424</v>
          </cell>
        </row>
        <row r="392">
          <cell r="A392" t="str">
            <v>Carpinteros</v>
          </cell>
          <cell r="B392" t="str">
            <v>M. O.1026-4 [4] Viga invertida, c/.10 m. alto, 2 caras, conf. e inst.</v>
          </cell>
          <cell r="C392" t="str">
            <v>m</v>
          </cell>
          <cell r="D392">
            <v>40.54</v>
          </cell>
          <cell r="E392">
            <v>0</v>
          </cell>
          <cell r="F392">
            <v>0</v>
          </cell>
          <cell r="G392">
            <v>2</v>
          </cell>
          <cell r="H392">
            <v>1</v>
          </cell>
          <cell r="I392">
            <v>0</v>
          </cell>
          <cell r="J392">
            <v>0</v>
          </cell>
          <cell r="K392">
            <v>0</v>
          </cell>
          <cell r="L392">
            <v>0</v>
          </cell>
          <cell r="M392">
            <v>0</v>
          </cell>
          <cell r="N392">
            <v>69.996850214413087</v>
          </cell>
        </row>
        <row r="393">
          <cell r="A393" t="str">
            <v>Carpinteros</v>
          </cell>
          <cell r="B393" t="str">
            <v>M. O.1026-5 [5] Viga invertida, c/.10 m. fondo, conf. e inst.</v>
          </cell>
          <cell r="C393" t="str">
            <v>m</v>
          </cell>
          <cell r="D393">
            <v>83.33</v>
          </cell>
          <cell r="E393">
            <v>0</v>
          </cell>
          <cell r="F393">
            <v>0</v>
          </cell>
          <cell r="G393">
            <v>2</v>
          </cell>
          <cell r="H393">
            <v>1</v>
          </cell>
          <cell r="I393">
            <v>0</v>
          </cell>
          <cell r="J393">
            <v>0</v>
          </cell>
          <cell r="K393">
            <v>0</v>
          </cell>
          <cell r="L393">
            <v>0</v>
          </cell>
          <cell r="M393">
            <v>0</v>
          </cell>
          <cell r="N393">
            <v>34.053429829500857</v>
          </cell>
        </row>
        <row r="394">
          <cell r="A394" t="str">
            <v>Carpinteros</v>
          </cell>
          <cell r="B394" t="str">
            <v>M. O.1026-6 [6] Viga amarre .15ó.20 x.20 m. alto, conf. e inst.</v>
          </cell>
          <cell r="C394" t="str">
            <v>m</v>
          </cell>
          <cell r="D394">
            <v>20</v>
          </cell>
          <cell r="E394">
            <v>0</v>
          </cell>
          <cell r="F394">
            <v>0</v>
          </cell>
          <cell r="G394">
            <v>2</v>
          </cell>
          <cell r="H394">
            <v>1</v>
          </cell>
          <cell r="I394">
            <v>0</v>
          </cell>
          <cell r="J394">
            <v>0</v>
          </cell>
          <cell r="K394">
            <v>0</v>
          </cell>
          <cell r="L394">
            <v>0</v>
          </cell>
          <cell r="M394">
            <v>0</v>
          </cell>
          <cell r="N394">
            <v>141.88361538461533</v>
          </cell>
        </row>
        <row r="395">
          <cell r="A395" t="str">
            <v>Carpinteros</v>
          </cell>
          <cell r="B395" t="str">
            <v>M. O.1026-7 [7] Viga amarre .15ó.20 x.30 m. alto, conf. e inst.</v>
          </cell>
          <cell r="C395" t="str">
            <v>m</v>
          </cell>
          <cell r="D395">
            <v>17.440000000000001</v>
          </cell>
          <cell r="E395">
            <v>0</v>
          </cell>
          <cell r="F395">
            <v>0</v>
          </cell>
          <cell r="G395">
            <v>2</v>
          </cell>
          <cell r="H395">
            <v>1</v>
          </cell>
          <cell r="I395">
            <v>0</v>
          </cell>
          <cell r="J395">
            <v>0</v>
          </cell>
          <cell r="K395">
            <v>0</v>
          </cell>
          <cell r="L395">
            <v>0</v>
          </cell>
          <cell r="M395">
            <v>0</v>
          </cell>
          <cell r="N395">
            <v>162.71056810162307</v>
          </cell>
        </row>
        <row r="396">
          <cell r="A396" t="str">
            <v>Carpinteros</v>
          </cell>
          <cell r="B396" t="str">
            <v>M. O.1026-8 [8] Viga amarre .15ó.20 x.40 m. alto, conf. e inst.</v>
          </cell>
          <cell r="C396" t="str">
            <v>m</v>
          </cell>
          <cell r="D396">
            <v>15.15</v>
          </cell>
          <cell r="E396">
            <v>0</v>
          </cell>
          <cell r="F396">
            <v>0</v>
          </cell>
          <cell r="G396">
            <v>2</v>
          </cell>
          <cell r="H396">
            <v>1</v>
          </cell>
          <cell r="I396">
            <v>0</v>
          </cell>
          <cell r="J396">
            <v>0</v>
          </cell>
          <cell r="K396">
            <v>0</v>
          </cell>
          <cell r="L396">
            <v>0</v>
          </cell>
          <cell r="M396">
            <v>0</v>
          </cell>
          <cell r="N396">
            <v>187.30510281797402</v>
          </cell>
        </row>
        <row r="397">
          <cell r="A397" t="str">
            <v>Carpinteros</v>
          </cell>
          <cell r="B397" t="str">
            <v>M. O.1026-9 [9] Viga amarre .15ó.20 x.50 m. alto, conf. e inst.</v>
          </cell>
          <cell r="C397" t="str">
            <v>m</v>
          </cell>
          <cell r="D397">
            <v>13.51</v>
          </cell>
          <cell r="E397">
            <v>0</v>
          </cell>
          <cell r="F397">
            <v>0</v>
          </cell>
          <cell r="G397">
            <v>2</v>
          </cell>
          <cell r="H397">
            <v>1</v>
          </cell>
          <cell r="I397">
            <v>0</v>
          </cell>
          <cell r="J397">
            <v>0</v>
          </cell>
          <cell r="K397">
            <v>0</v>
          </cell>
          <cell r="L397">
            <v>0</v>
          </cell>
          <cell r="M397">
            <v>0</v>
          </cell>
          <cell r="N397">
            <v>210.04236178329433</v>
          </cell>
        </row>
        <row r="398">
          <cell r="A398" t="str">
            <v>Carpinteros</v>
          </cell>
          <cell r="B398" t="str">
            <v>M. O.1026-10 [10] Viga, c/.10 m. alto,  apunt. &gt;3.6, adic. c/m. conf. e inst.</v>
          </cell>
          <cell r="C398" t="str">
            <v>m</v>
          </cell>
          <cell r="D398" t="str">
            <v>P. A.</v>
          </cell>
          <cell r="E398">
            <v>0</v>
          </cell>
          <cell r="F398">
            <v>0</v>
          </cell>
          <cell r="G398">
            <v>2</v>
          </cell>
          <cell r="H398">
            <v>1</v>
          </cell>
          <cell r="I398">
            <v>0</v>
          </cell>
          <cell r="J398">
            <v>0</v>
          </cell>
          <cell r="K398">
            <v>0</v>
          </cell>
          <cell r="L398">
            <v>0</v>
          </cell>
          <cell r="M398">
            <v>0</v>
          </cell>
          <cell r="N398" t="str">
            <v>P. A.</v>
          </cell>
        </row>
        <row r="399">
          <cell r="A399" t="str">
            <v>Carpinteros</v>
          </cell>
          <cell r="B399" t="str">
            <v>M. O.1026-11 [11] Viga, c/.10 m. alto,  apunt. hasta 3.6 m., conf. e inst.</v>
          </cell>
          <cell r="C399" t="str">
            <v>m</v>
          </cell>
          <cell r="D399">
            <v>57.69</v>
          </cell>
          <cell r="E399">
            <v>0</v>
          </cell>
          <cell r="F399">
            <v>0</v>
          </cell>
          <cell r="G399">
            <v>2</v>
          </cell>
          <cell r="H399">
            <v>1</v>
          </cell>
          <cell r="I399">
            <v>0</v>
          </cell>
          <cell r="J399">
            <v>0</v>
          </cell>
          <cell r="K399">
            <v>0</v>
          </cell>
          <cell r="L399">
            <v>0</v>
          </cell>
          <cell r="M399">
            <v>0</v>
          </cell>
          <cell r="N399">
            <v>49.188287531501238</v>
          </cell>
        </row>
        <row r="400">
          <cell r="A400" t="str">
            <v>Carpinteros</v>
          </cell>
          <cell r="B400" t="str">
            <v>M. O.1026-12 [12] Viga, c/.10 m. Fondo</v>
          </cell>
          <cell r="C400" t="str">
            <v>m</v>
          </cell>
          <cell r="D400">
            <v>83.33</v>
          </cell>
          <cell r="E400">
            <v>0</v>
          </cell>
          <cell r="F400">
            <v>0</v>
          </cell>
          <cell r="G400">
            <v>2</v>
          </cell>
          <cell r="H400">
            <v>1</v>
          </cell>
          <cell r="I400">
            <v>0</v>
          </cell>
          <cell r="J400">
            <v>0</v>
          </cell>
          <cell r="K400">
            <v>0</v>
          </cell>
          <cell r="L400">
            <v>0</v>
          </cell>
          <cell r="M400">
            <v>0</v>
          </cell>
          <cell r="N400">
            <v>34.053429829500857</v>
          </cell>
        </row>
        <row r="401">
          <cell r="A401" t="str">
            <v>Carpinteros</v>
          </cell>
          <cell r="B401" t="str">
            <v>M. O.1026-13 [13] Viga zap. Hasta .4x.4 m., conf. e inst.</v>
          </cell>
          <cell r="C401" t="str">
            <v>m</v>
          </cell>
          <cell r="D401">
            <v>16.670000000000002</v>
          </cell>
          <cell r="E401">
            <v>0</v>
          </cell>
          <cell r="F401">
            <v>0</v>
          </cell>
          <cell r="G401">
            <v>2</v>
          </cell>
          <cell r="H401">
            <v>1</v>
          </cell>
          <cell r="I401">
            <v>0</v>
          </cell>
          <cell r="J401">
            <v>0</v>
          </cell>
          <cell r="K401">
            <v>0</v>
          </cell>
          <cell r="L401">
            <v>0</v>
          </cell>
          <cell r="M401">
            <v>0</v>
          </cell>
          <cell r="N401">
            <v>170.22629320289778</v>
          </cell>
        </row>
        <row r="402">
          <cell r="A402" t="str">
            <v>Carpinteros</v>
          </cell>
          <cell r="B402" t="str">
            <v>M. O.1026-14 [14] Viga zap. &gt;.4x.4 hasta .5x.5 m., conf. e inst.</v>
          </cell>
          <cell r="C402" t="str">
            <v>m</v>
          </cell>
          <cell r="D402">
            <v>24.19</v>
          </cell>
          <cell r="E402">
            <v>0</v>
          </cell>
          <cell r="F402">
            <v>0</v>
          </cell>
          <cell r="G402">
            <v>2</v>
          </cell>
          <cell r="H402">
            <v>1</v>
          </cell>
          <cell r="I402">
            <v>0</v>
          </cell>
          <cell r="J402">
            <v>0</v>
          </cell>
          <cell r="K402">
            <v>0</v>
          </cell>
          <cell r="L402">
            <v>0</v>
          </cell>
          <cell r="M402">
            <v>0</v>
          </cell>
          <cell r="N402">
            <v>117.30766050815652</v>
          </cell>
        </row>
        <row r="403">
          <cell r="A403" t="str">
            <v>Carpinteros</v>
          </cell>
          <cell r="B403" t="str">
            <v>M. O.1026-15 [15] Viga zap. &gt;.5x.5 hasta .6x.6 m., conf. e inst.</v>
          </cell>
          <cell r="C403" t="str">
            <v>m</v>
          </cell>
          <cell r="D403">
            <v>20</v>
          </cell>
          <cell r="E403">
            <v>0</v>
          </cell>
          <cell r="F403">
            <v>0</v>
          </cell>
          <cell r="G403">
            <v>0</v>
          </cell>
          <cell r="H403">
            <v>0</v>
          </cell>
          <cell r="I403">
            <v>0</v>
          </cell>
          <cell r="J403">
            <v>0</v>
          </cell>
          <cell r="K403">
            <v>0</v>
          </cell>
          <cell r="L403">
            <v>0</v>
          </cell>
          <cell r="M403">
            <v>0</v>
          </cell>
          <cell r="N403">
            <v>0</v>
          </cell>
        </row>
        <row r="404">
          <cell r="A404" t="str">
            <v>Técnicos Especiales</v>
          </cell>
          <cell r="B404" t="str">
            <v xml:space="preserve">M.O. DEMOLICIONES  </v>
          </cell>
          <cell r="N404" t="str">
            <v>P. A.</v>
          </cell>
        </row>
        <row r="405">
          <cell r="A405" t="str">
            <v>Técnicos Especiales</v>
          </cell>
          <cell r="B405" t="str">
            <v>M. O.1027-1 [1] Cimiento de horm. armado</v>
          </cell>
          <cell r="C405" t="str">
            <v>m³</v>
          </cell>
          <cell r="D405">
            <v>0.5</v>
          </cell>
          <cell r="E405">
            <v>0</v>
          </cell>
          <cell r="F405">
            <v>0</v>
          </cell>
          <cell r="G405">
            <v>0</v>
          </cell>
          <cell r="H405">
            <v>0</v>
          </cell>
          <cell r="I405">
            <v>0</v>
          </cell>
          <cell r="J405">
            <v>0</v>
          </cell>
          <cell r="K405">
            <v>1</v>
          </cell>
          <cell r="L405">
            <v>0</v>
          </cell>
          <cell r="M405">
            <v>0</v>
          </cell>
          <cell r="N405">
            <v>1253.5476923076938</v>
          </cell>
        </row>
        <row r="406">
          <cell r="A406" t="str">
            <v>Técnicos Especiales</v>
          </cell>
          <cell r="B406" t="str">
            <v>M. O.1027-2 [2] Cimiento de piedra</v>
          </cell>
          <cell r="C406" t="str">
            <v>m³</v>
          </cell>
          <cell r="D406">
            <v>1.5</v>
          </cell>
          <cell r="E406">
            <v>0</v>
          </cell>
          <cell r="F406">
            <v>0</v>
          </cell>
          <cell r="G406">
            <v>0</v>
          </cell>
          <cell r="H406">
            <v>0</v>
          </cell>
          <cell r="I406">
            <v>0</v>
          </cell>
          <cell r="J406">
            <v>0</v>
          </cell>
          <cell r="K406">
            <v>1</v>
          </cell>
          <cell r="L406">
            <v>0</v>
          </cell>
          <cell r="M406">
            <v>0</v>
          </cell>
          <cell r="N406">
            <v>417.84923076923127</v>
          </cell>
        </row>
        <row r="407">
          <cell r="A407" t="str">
            <v>Técnicos Especiales</v>
          </cell>
          <cell r="B407" t="str">
            <v>M. O.1027-3 [3] Cimiento viejo de horm. simple</v>
          </cell>
          <cell r="C407" t="str">
            <v>m³</v>
          </cell>
          <cell r="D407">
            <v>0.85</v>
          </cell>
          <cell r="E407">
            <v>0</v>
          </cell>
          <cell r="F407">
            <v>0</v>
          </cell>
          <cell r="G407">
            <v>0</v>
          </cell>
          <cell r="H407">
            <v>0</v>
          </cell>
          <cell r="I407">
            <v>0</v>
          </cell>
          <cell r="J407">
            <v>0</v>
          </cell>
          <cell r="K407">
            <v>1</v>
          </cell>
          <cell r="L407">
            <v>0</v>
          </cell>
          <cell r="M407">
            <v>0</v>
          </cell>
          <cell r="N407">
            <v>737.38099547511399</v>
          </cell>
        </row>
        <row r="408">
          <cell r="A408" t="str">
            <v>Técnicos Especiales</v>
          </cell>
          <cell r="B408" t="str">
            <v>M. O.1027-4 [4] Muros de horm. armado</v>
          </cell>
          <cell r="C408" t="str">
            <v>m³</v>
          </cell>
          <cell r="D408">
            <v>0.5</v>
          </cell>
          <cell r="E408">
            <v>0</v>
          </cell>
          <cell r="F408">
            <v>0</v>
          </cell>
          <cell r="G408">
            <v>0</v>
          </cell>
          <cell r="H408">
            <v>0</v>
          </cell>
          <cell r="I408">
            <v>0</v>
          </cell>
          <cell r="J408">
            <v>0</v>
          </cell>
          <cell r="K408">
            <v>1</v>
          </cell>
          <cell r="L408">
            <v>0</v>
          </cell>
          <cell r="M408">
            <v>0</v>
          </cell>
          <cell r="N408">
            <v>1253.5476923076938</v>
          </cell>
        </row>
        <row r="409">
          <cell r="A409" t="str">
            <v>Técnicos Especiales</v>
          </cell>
          <cell r="B409" t="str">
            <v>M. O.1027-5 [5] Muro de piedra</v>
          </cell>
          <cell r="C409" t="str">
            <v>m³</v>
          </cell>
          <cell r="D409">
            <v>1.75</v>
          </cell>
          <cell r="E409">
            <v>0</v>
          </cell>
          <cell r="F409">
            <v>0</v>
          </cell>
          <cell r="G409">
            <v>0</v>
          </cell>
          <cell r="H409">
            <v>0</v>
          </cell>
          <cell r="I409">
            <v>0</v>
          </cell>
          <cell r="J409">
            <v>0</v>
          </cell>
          <cell r="K409">
            <v>1</v>
          </cell>
          <cell r="L409">
            <v>0</v>
          </cell>
          <cell r="M409">
            <v>0</v>
          </cell>
          <cell r="N409">
            <v>358.15648351648395</v>
          </cell>
        </row>
        <row r="410">
          <cell r="A410" t="str">
            <v>Técnicos Especiales</v>
          </cell>
          <cell r="B410" t="str">
            <v>M. O.1027-6 [6] Muro de tapia</v>
          </cell>
          <cell r="C410" t="str">
            <v>m³</v>
          </cell>
          <cell r="D410">
            <v>4</v>
          </cell>
          <cell r="E410">
            <v>0</v>
          </cell>
          <cell r="F410">
            <v>0</v>
          </cell>
          <cell r="G410">
            <v>0</v>
          </cell>
          <cell r="H410">
            <v>0</v>
          </cell>
          <cell r="I410">
            <v>0</v>
          </cell>
          <cell r="J410">
            <v>0</v>
          </cell>
          <cell r="K410">
            <v>1</v>
          </cell>
          <cell r="L410">
            <v>0</v>
          </cell>
          <cell r="M410">
            <v>0</v>
          </cell>
          <cell r="N410">
            <v>156.69346153846172</v>
          </cell>
        </row>
        <row r="411">
          <cell r="A411" t="str">
            <v>Técnicos Especiales</v>
          </cell>
          <cell r="B411" t="str">
            <v>M. O.1027-7 [7] Techo de tejas</v>
          </cell>
          <cell r="C411" t="str">
            <v>m²</v>
          </cell>
          <cell r="D411">
            <v>10</v>
          </cell>
          <cell r="E411">
            <v>0</v>
          </cell>
          <cell r="F411">
            <v>0</v>
          </cell>
          <cell r="G411">
            <v>0</v>
          </cell>
          <cell r="H411">
            <v>0</v>
          </cell>
          <cell r="I411">
            <v>0</v>
          </cell>
          <cell r="J411">
            <v>0</v>
          </cell>
          <cell r="K411">
            <v>1</v>
          </cell>
          <cell r="L411">
            <v>0</v>
          </cell>
          <cell r="M411">
            <v>0</v>
          </cell>
          <cell r="N411">
            <v>62.677384615384689</v>
          </cell>
        </row>
        <row r="412">
          <cell r="A412" t="str">
            <v>Técnicos Especiales</v>
          </cell>
          <cell r="B412" t="str">
            <v>M. O.1027-8 [8] Techo horm. armado con mallas</v>
          </cell>
          <cell r="C412" t="str">
            <v>m²</v>
          </cell>
          <cell r="D412">
            <v>4</v>
          </cell>
          <cell r="E412">
            <v>0</v>
          </cell>
          <cell r="F412">
            <v>0</v>
          </cell>
          <cell r="G412">
            <v>0</v>
          </cell>
          <cell r="H412">
            <v>0</v>
          </cell>
          <cell r="I412">
            <v>0</v>
          </cell>
          <cell r="J412">
            <v>0</v>
          </cell>
          <cell r="K412">
            <v>1</v>
          </cell>
          <cell r="L412">
            <v>0</v>
          </cell>
          <cell r="M412">
            <v>0</v>
          </cell>
          <cell r="N412">
            <v>156.69346153846172</v>
          </cell>
        </row>
        <row r="413">
          <cell r="A413" t="str">
            <v>Técnicos Especiales</v>
          </cell>
          <cell r="B413" t="str">
            <v>M. O.1027-9 [9] Techo horm. armado con varillas</v>
          </cell>
          <cell r="C413" t="str">
            <v>m²</v>
          </cell>
          <cell r="D413">
            <v>2</v>
          </cell>
          <cell r="E413">
            <v>0</v>
          </cell>
          <cell r="F413">
            <v>0</v>
          </cell>
          <cell r="G413">
            <v>0</v>
          </cell>
          <cell r="H413">
            <v>0</v>
          </cell>
          <cell r="I413">
            <v>0</v>
          </cell>
          <cell r="J413">
            <v>0</v>
          </cell>
          <cell r="K413">
            <v>1</v>
          </cell>
          <cell r="L413">
            <v>0</v>
          </cell>
          <cell r="M413">
            <v>0</v>
          </cell>
          <cell r="N413">
            <v>313.38692307692344</v>
          </cell>
        </row>
        <row r="414">
          <cell r="A414" t="str">
            <v>Carpinteros</v>
          </cell>
          <cell r="B414" t="str">
            <v xml:space="preserve">M.O. EBANISTERÍA  </v>
          </cell>
          <cell r="N414" t="str">
            <v>P. A.</v>
          </cell>
        </row>
        <row r="415">
          <cell r="A415" t="str">
            <v>Carpinteros</v>
          </cell>
          <cell r="B415" t="str">
            <v>M. O.1028-1 [1] Aplicar laca, todo costo (2 caras)</v>
          </cell>
          <cell r="C415" t="str">
            <v>m²</v>
          </cell>
          <cell r="D415">
            <v>1.4</v>
          </cell>
          <cell r="E415">
            <v>1</v>
          </cell>
          <cell r="F415">
            <v>0</v>
          </cell>
          <cell r="G415">
            <v>1</v>
          </cell>
          <cell r="H415">
            <v>0</v>
          </cell>
          <cell r="I415">
            <v>0</v>
          </cell>
          <cell r="J415">
            <v>0</v>
          </cell>
          <cell r="K415">
            <v>1</v>
          </cell>
          <cell r="L415">
            <v>0</v>
          </cell>
          <cell r="M415">
            <v>0</v>
          </cell>
          <cell r="N415">
            <v>2201.6423076923079</v>
          </cell>
        </row>
        <row r="416">
          <cell r="A416" t="str">
            <v>Carpinteros</v>
          </cell>
          <cell r="B416" t="str">
            <v>M. O.1028-2 [2] Montar puerta, marco y llavín</v>
          </cell>
          <cell r="C416" t="str">
            <v>Ud</v>
          </cell>
          <cell r="D416">
            <v>2</v>
          </cell>
          <cell r="E416">
            <v>1</v>
          </cell>
          <cell r="F416">
            <v>0</v>
          </cell>
          <cell r="G416">
            <v>1</v>
          </cell>
          <cell r="H416">
            <v>0</v>
          </cell>
          <cell r="I416">
            <v>0</v>
          </cell>
          <cell r="J416">
            <v>0</v>
          </cell>
          <cell r="K416">
            <v>1</v>
          </cell>
          <cell r="L416">
            <v>0</v>
          </cell>
          <cell r="M416">
            <v>0</v>
          </cell>
          <cell r="N416">
            <v>1541.1496153846153</v>
          </cell>
        </row>
        <row r="417">
          <cell r="A417" t="str">
            <v>Carpinteros</v>
          </cell>
          <cell r="B417" t="str">
            <v>M. O.1028-3 [3] Transporte e Instalación de Puerta de aluminio y vidrio (1.00 x2.1)</v>
          </cell>
          <cell r="C417" t="str">
            <v>%</v>
          </cell>
          <cell r="D417">
            <v>1</v>
          </cell>
          <cell r="E417">
            <v>1</v>
          </cell>
          <cell r="F417">
            <v>0</v>
          </cell>
          <cell r="G417">
            <v>1</v>
          </cell>
          <cell r="H417">
            <v>0</v>
          </cell>
          <cell r="I417">
            <v>0</v>
          </cell>
          <cell r="J417">
            <v>0</v>
          </cell>
          <cell r="K417">
            <v>1</v>
          </cell>
          <cell r="L417">
            <v>0</v>
          </cell>
          <cell r="M417">
            <v>0</v>
          </cell>
          <cell r="N417">
            <v>3082.2992307692307</v>
          </cell>
        </row>
        <row r="418">
          <cell r="A418" t="str">
            <v>Técnicos Especiales</v>
          </cell>
          <cell r="B418" t="str">
            <v xml:space="preserve">M.O. EXCAVACIONES Y CORTES CON EQUIPO  </v>
          </cell>
          <cell r="N418" t="str">
            <v>P. A.</v>
          </cell>
        </row>
        <row r="419">
          <cell r="A419" t="str">
            <v>Técnicos Especiales</v>
          </cell>
          <cell r="B419" t="str">
            <v>M. O.1029-1 [1] Corte con Greddar en tierra</v>
          </cell>
          <cell r="C419" t="str">
            <v>HR</v>
          </cell>
          <cell r="D419" t="str">
            <v>P. A.</v>
          </cell>
          <cell r="E419">
            <v>0</v>
          </cell>
          <cell r="F419">
            <v>0</v>
          </cell>
          <cell r="G419">
            <v>0</v>
          </cell>
          <cell r="H419">
            <v>0</v>
          </cell>
          <cell r="I419">
            <v>0</v>
          </cell>
          <cell r="J419">
            <v>0</v>
          </cell>
          <cell r="K419">
            <v>0</v>
          </cell>
          <cell r="L419">
            <v>0</v>
          </cell>
          <cell r="M419">
            <v>0</v>
          </cell>
          <cell r="N419" t="str">
            <v>P. A.</v>
          </cell>
        </row>
        <row r="420">
          <cell r="A420" t="str">
            <v>Técnicos Especiales</v>
          </cell>
          <cell r="B420" t="str">
            <v>M. O.1029-2 [2] Exc. Caliche a mano  3.00 m. prof.</v>
          </cell>
          <cell r="C420" t="str">
            <v>m³</v>
          </cell>
          <cell r="D420">
            <v>0.98</v>
          </cell>
          <cell r="E420">
            <v>0</v>
          </cell>
          <cell r="F420">
            <v>0</v>
          </cell>
          <cell r="G420">
            <v>0</v>
          </cell>
          <cell r="H420">
            <v>0</v>
          </cell>
          <cell r="I420">
            <v>0</v>
          </cell>
          <cell r="J420">
            <v>0</v>
          </cell>
          <cell r="K420">
            <v>0</v>
          </cell>
          <cell r="L420">
            <v>1</v>
          </cell>
          <cell r="M420">
            <v>0</v>
          </cell>
          <cell r="N420">
            <v>584.24411302982719</v>
          </cell>
        </row>
        <row r="421">
          <cell r="A421" t="str">
            <v>Técnicos Especiales</v>
          </cell>
          <cell r="B421" t="str">
            <v>M. O.1029-3 [3] Exc. Caliche a mano  3.01 - 5.00 m. prof.</v>
          </cell>
          <cell r="C421" t="str">
            <v>m³</v>
          </cell>
          <cell r="D421">
            <v>0.89</v>
          </cell>
          <cell r="E421">
            <v>0</v>
          </cell>
          <cell r="F421">
            <v>0</v>
          </cell>
          <cell r="G421">
            <v>0</v>
          </cell>
          <cell r="H421">
            <v>0</v>
          </cell>
          <cell r="I421">
            <v>0</v>
          </cell>
          <cell r="J421">
            <v>0</v>
          </cell>
          <cell r="K421">
            <v>0</v>
          </cell>
          <cell r="L421">
            <v>1</v>
          </cell>
          <cell r="M421">
            <v>0</v>
          </cell>
          <cell r="N421">
            <v>643.32497839239397</v>
          </cell>
        </row>
        <row r="422">
          <cell r="A422" t="str">
            <v>Técnicos Especiales</v>
          </cell>
          <cell r="B422" t="str">
            <v>M. O.1029-4 [4] Exc. Caliche a mano  5.01 - 7.00 m. prof.</v>
          </cell>
          <cell r="C422" t="str">
            <v>m³</v>
          </cell>
          <cell r="D422">
            <v>0.81</v>
          </cell>
          <cell r="E422">
            <v>0</v>
          </cell>
          <cell r="F422">
            <v>0</v>
          </cell>
          <cell r="G422">
            <v>0</v>
          </cell>
          <cell r="H422">
            <v>0</v>
          </cell>
          <cell r="I422">
            <v>0</v>
          </cell>
          <cell r="J422">
            <v>0</v>
          </cell>
          <cell r="K422">
            <v>0</v>
          </cell>
          <cell r="L422">
            <v>1</v>
          </cell>
          <cell r="M422">
            <v>0</v>
          </cell>
          <cell r="N422">
            <v>706.86324786324769</v>
          </cell>
        </row>
        <row r="423">
          <cell r="A423" t="str">
            <v>Técnicos Especiales</v>
          </cell>
          <cell r="B423" t="str">
            <v>M. O.1029-5 [5] Exc. Horm. armado,  3.00 m. prof.</v>
          </cell>
          <cell r="C423" t="str">
            <v>m³</v>
          </cell>
          <cell r="D423">
            <v>0.77</v>
          </cell>
          <cell r="E423">
            <v>0</v>
          </cell>
          <cell r="F423">
            <v>0</v>
          </cell>
          <cell r="G423">
            <v>0</v>
          </cell>
          <cell r="H423">
            <v>0</v>
          </cell>
          <cell r="I423">
            <v>0</v>
          </cell>
          <cell r="J423">
            <v>0</v>
          </cell>
          <cell r="K423">
            <v>0</v>
          </cell>
          <cell r="L423">
            <v>2</v>
          </cell>
          <cell r="M423">
            <v>0</v>
          </cell>
          <cell r="N423">
            <v>1487.1668331668329</v>
          </cell>
        </row>
        <row r="424">
          <cell r="A424" t="str">
            <v>Técnicos Especiales</v>
          </cell>
          <cell r="B424" t="str">
            <v>M. O.1029-6 [6] Exc. Roca blanda a mano  3.00 m. prof.</v>
          </cell>
          <cell r="C424" t="str">
            <v>m³</v>
          </cell>
          <cell r="D424">
            <v>0.61</v>
          </cell>
          <cell r="E424">
            <v>0</v>
          </cell>
          <cell r="F424">
            <v>0</v>
          </cell>
          <cell r="G424">
            <v>0</v>
          </cell>
          <cell r="H424">
            <v>0</v>
          </cell>
          <cell r="I424">
            <v>0</v>
          </cell>
          <cell r="J424">
            <v>0</v>
          </cell>
          <cell r="K424">
            <v>0</v>
          </cell>
          <cell r="L424">
            <v>1</v>
          </cell>
          <cell r="M424">
            <v>0</v>
          </cell>
          <cell r="N424">
            <v>938.62168978562408</v>
          </cell>
        </row>
        <row r="425">
          <cell r="A425" t="str">
            <v>Técnicos Especiales</v>
          </cell>
          <cell r="B425" t="str">
            <v>M. O.1029-7 [7] Exc. Roca blanda a mano  3.01 - 5.00 m. prof.</v>
          </cell>
          <cell r="C425" t="str">
            <v>m³</v>
          </cell>
          <cell r="D425">
            <v>0.57999999999999996</v>
          </cell>
          <cell r="E425">
            <v>0</v>
          </cell>
          <cell r="F425">
            <v>0</v>
          </cell>
          <cell r="G425">
            <v>0</v>
          </cell>
          <cell r="H425">
            <v>0</v>
          </cell>
          <cell r="I425">
            <v>0</v>
          </cell>
          <cell r="J425">
            <v>0</v>
          </cell>
          <cell r="K425">
            <v>0</v>
          </cell>
          <cell r="L425">
            <v>1</v>
          </cell>
          <cell r="M425">
            <v>0</v>
          </cell>
          <cell r="N425">
            <v>987.17108753315642</v>
          </cell>
        </row>
        <row r="426">
          <cell r="A426" t="str">
            <v>Técnicos Especiales</v>
          </cell>
          <cell r="B426" t="str">
            <v>M. O.1029-8 [8] Exc. Roca blanda a mano  5.01 - 7.00 m. prof.</v>
          </cell>
          <cell r="C426" t="str">
            <v>m³</v>
          </cell>
          <cell r="D426">
            <v>0.53</v>
          </cell>
          <cell r="E426">
            <v>0</v>
          </cell>
          <cell r="F426">
            <v>0</v>
          </cell>
          <cell r="G426">
            <v>0</v>
          </cell>
          <cell r="H426">
            <v>0</v>
          </cell>
          <cell r="I426">
            <v>0</v>
          </cell>
          <cell r="J426">
            <v>0</v>
          </cell>
          <cell r="K426">
            <v>0</v>
          </cell>
          <cell r="L426">
            <v>1</v>
          </cell>
          <cell r="M426">
            <v>0</v>
          </cell>
          <cell r="N426">
            <v>1080.3004354136428</v>
          </cell>
        </row>
        <row r="427">
          <cell r="A427" t="str">
            <v>Técnicos Especiales</v>
          </cell>
          <cell r="B427" t="str">
            <v>M. O.1029-9 [9] Exc. Roca cargadora Frontal de 3.00 m³</v>
          </cell>
          <cell r="C427" t="str">
            <v>hr</v>
          </cell>
          <cell r="D427">
            <v>1</v>
          </cell>
          <cell r="E427">
            <v>0</v>
          </cell>
          <cell r="F427">
            <v>0</v>
          </cell>
          <cell r="G427">
            <v>0</v>
          </cell>
          <cell r="H427">
            <v>0</v>
          </cell>
          <cell r="I427">
            <v>0</v>
          </cell>
          <cell r="J427">
            <v>0</v>
          </cell>
          <cell r="K427">
            <v>0</v>
          </cell>
          <cell r="L427">
            <v>0</v>
          </cell>
          <cell r="M427">
            <v>0</v>
          </cell>
          <cell r="N427">
            <v>0</v>
          </cell>
        </row>
        <row r="428">
          <cell r="A428" t="str">
            <v>Técnicos Especiales</v>
          </cell>
          <cell r="B428" t="str">
            <v>M. O.1029-10 [10] Exc. Roca compresor  3.01 - 5.00 m. prof.</v>
          </cell>
          <cell r="C428" t="str">
            <v>m³</v>
          </cell>
          <cell r="D428" t="str">
            <v>P. A.</v>
          </cell>
          <cell r="E428">
            <v>0</v>
          </cell>
          <cell r="F428">
            <v>0</v>
          </cell>
          <cell r="G428">
            <v>0</v>
          </cell>
          <cell r="H428">
            <v>0</v>
          </cell>
          <cell r="I428">
            <v>0</v>
          </cell>
          <cell r="J428">
            <v>0</v>
          </cell>
          <cell r="K428">
            <v>0</v>
          </cell>
          <cell r="L428">
            <v>0</v>
          </cell>
          <cell r="M428">
            <v>0</v>
          </cell>
          <cell r="N428" t="str">
            <v>P. A.</v>
          </cell>
        </row>
        <row r="429">
          <cell r="A429" t="str">
            <v>Técnicos Especiales</v>
          </cell>
          <cell r="B429" t="str">
            <v>M. O.1029-11 [11] Exc. Roca compresor  5.01 - 7.00 m. prof.</v>
          </cell>
          <cell r="C429" t="str">
            <v>m³</v>
          </cell>
          <cell r="D429" t="str">
            <v>P. A.</v>
          </cell>
          <cell r="E429">
            <v>0</v>
          </cell>
          <cell r="F429">
            <v>0</v>
          </cell>
          <cell r="G429">
            <v>0</v>
          </cell>
          <cell r="H429">
            <v>0</v>
          </cell>
          <cell r="I429">
            <v>0</v>
          </cell>
          <cell r="J429">
            <v>0</v>
          </cell>
          <cell r="K429">
            <v>0</v>
          </cell>
          <cell r="L429">
            <v>0</v>
          </cell>
          <cell r="M429">
            <v>0</v>
          </cell>
          <cell r="N429" t="str">
            <v>P. A.</v>
          </cell>
        </row>
        <row r="430">
          <cell r="A430" t="str">
            <v>Técnicos Especiales</v>
          </cell>
          <cell r="B430" t="str">
            <v>M. O.1029-12 [12] Exc. Roca dura a mano  3.00 m. prof.</v>
          </cell>
          <cell r="C430" t="str">
            <v>m³</v>
          </cell>
          <cell r="D430">
            <v>0.48</v>
          </cell>
          <cell r="E430">
            <v>0</v>
          </cell>
          <cell r="F430">
            <v>0</v>
          </cell>
          <cell r="G430">
            <v>0</v>
          </cell>
          <cell r="H430">
            <v>0</v>
          </cell>
          <cell r="I430">
            <v>0</v>
          </cell>
          <cell r="J430">
            <v>0</v>
          </cell>
          <cell r="K430">
            <v>0</v>
          </cell>
          <cell r="L430">
            <v>1</v>
          </cell>
          <cell r="M430">
            <v>0</v>
          </cell>
          <cell r="N430">
            <v>1192.8317307692307</v>
          </cell>
        </row>
        <row r="431">
          <cell r="A431" t="str">
            <v>Técnicos Especiales</v>
          </cell>
          <cell r="B431" t="str">
            <v>M. O.1029-13 [13] Exc. Roca dura a mano  3.01 - 5.00 m. prof.</v>
          </cell>
          <cell r="C431" t="str">
            <v>m³</v>
          </cell>
          <cell r="D431">
            <v>0.46</v>
          </cell>
          <cell r="E431">
            <v>0</v>
          </cell>
          <cell r="F431">
            <v>0</v>
          </cell>
          <cell r="G431">
            <v>0</v>
          </cell>
          <cell r="H431">
            <v>0</v>
          </cell>
          <cell r="I431">
            <v>0</v>
          </cell>
          <cell r="J431">
            <v>0</v>
          </cell>
          <cell r="K431">
            <v>0</v>
          </cell>
          <cell r="L431">
            <v>1</v>
          </cell>
          <cell r="M431">
            <v>0</v>
          </cell>
          <cell r="N431">
            <v>1244.6939799331101</v>
          </cell>
        </row>
        <row r="432">
          <cell r="A432" t="str">
            <v>Técnicos Especiales</v>
          </cell>
          <cell r="B432" t="str">
            <v>M. O.1029-14 [14] Exc. Roca dura a mano  5.01 - 7.00 m. prof.</v>
          </cell>
          <cell r="C432" t="str">
            <v>m³</v>
          </cell>
          <cell r="D432">
            <v>0.43</v>
          </cell>
          <cell r="E432">
            <v>0</v>
          </cell>
          <cell r="F432">
            <v>0</v>
          </cell>
          <cell r="G432">
            <v>0</v>
          </cell>
          <cell r="H432">
            <v>0</v>
          </cell>
          <cell r="I432">
            <v>0</v>
          </cell>
          <cell r="J432">
            <v>0</v>
          </cell>
          <cell r="K432">
            <v>0</v>
          </cell>
          <cell r="L432">
            <v>1</v>
          </cell>
          <cell r="M432">
            <v>0</v>
          </cell>
          <cell r="N432">
            <v>1331.5330948121643</v>
          </cell>
        </row>
        <row r="433">
          <cell r="A433" t="str">
            <v>Técnicos Especiales</v>
          </cell>
          <cell r="B433" t="str">
            <v>M. O.1029-15 [15] Exc. Roca tosca a mano  3.00 m. prof.</v>
          </cell>
          <cell r="C433" t="str">
            <v>m³</v>
          </cell>
          <cell r="D433">
            <v>0.71</v>
          </cell>
          <cell r="E433">
            <v>0</v>
          </cell>
          <cell r="F433">
            <v>0</v>
          </cell>
          <cell r="G433">
            <v>0</v>
          </cell>
          <cell r="H433">
            <v>0</v>
          </cell>
          <cell r="I433">
            <v>0</v>
          </cell>
          <cell r="J433">
            <v>0</v>
          </cell>
          <cell r="K433">
            <v>0</v>
          </cell>
          <cell r="L433">
            <v>1</v>
          </cell>
          <cell r="M433">
            <v>0</v>
          </cell>
          <cell r="N433">
            <v>806.42145178764883</v>
          </cell>
        </row>
        <row r="434">
          <cell r="A434" t="str">
            <v>Técnicos Especiales</v>
          </cell>
          <cell r="B434" t="str">
            <v>M. O.1029-16 [16] Exc. Roca tosca a mano  3.01 - 5.00 m. prof.</v>
          </cell>
          <cell r="C434" t="str">
            <v>m³</v>
          </cell>
          <cell r="D434">
            <v>0.67</v>
          </cell>
          <cell r="E434">
            <v>0</v>
          </cell>
          <cell r="F434">
            <v>0</v>
          </cell>
          <cell r="G434">
            <v>0</v>
          </cell>
          <cell r="H434">
            <v>0</v>
          </cell>
          <cell r="I434">
            <v>0</v>
          </cell>
          <cell r="J434">
            <v>0</v>
          </cell>
          <cell r="K434">
            <v>0</v>
          </cell>
          <cell r="L434">
            <v>1</v>
          </cell>
          <cell r="M434">
            <v>0</v>
          </cell>
          <cell r="N434">
            <v>854.56601607347852</v>
          </cell>
        </row>
        <row r="435">
          <cell r="A435" t="str">
            <v>Técnicos Especiales</v>
          </cell>
          <cell r="B435" t="str">
            <v>M. O.1029-17 [17] Exc. Roca tosca a mano  5.01 - 7.00 m. prof.</v>
          </cell>
          <cell r="C435" t="str">
            <v>m³</v>
          </cell>
          <cell r="D435">
            <v>0.62</v>
          </cell>
          <cell r="E435">
            <v>0</v>
          </cell>
          <cell r="F435">
            <v>0</v>
          </cell>
          <cell r="G435">
            <v>0</v>
          </cell>
          <cell r="H435">
            <v>0</v>
          </cell>
          <cell r="I435">
            <v>0</v>
          </cell>
          <cell r="J435">
            <v>0</v>
          </cell>
          <cell r="K435">
            <v>0</v>
          </cell>
          <cell r="L435">
            <v>1</v>
          </cell>
          <cell r="M435">
            <v>0</v>
          </cell>
          <cell r="N435">
            <v>923.48263027295275</v>
          </cell>
        </row>
        <row r="436">
          <cell r="A436" t="str">
            <v>Técnicos Especiales</v>
          </cell>
          <cell r="B436" t="str">
            <v>M. O.1029-18 [18] Exc. Tierra a mano  3.00 m. prof.</v>
          </cell>
          <cell r="C436" t="str">
            <v>m³</v>
          </cell>
          <cell r="D436">
            <v>1.59</v>
          </cell>
          <cell r="E436">
            <v>0</v>
          </cell>
          <cell r="F436">
            <v>0</v>
          </cell>
          <cell r="G436">
            <v>0</v>
          </cell>
          <cell r="H436">
            <v>0</v>
          </cell>
          <cell r="I436">
            <v>0</v>
          </cell>
          <cell r="J436">
            <v>0</v>
          </cell>
          <cell r="K436">
            <v>0</v>
          </cell>
          <cell r="L436">
            <v>1</v>
          </cell>
          <cell r="M436">
            <v>0</v>
          </cell>
          <cell r="N436">
            <v>360.10014513788093</v>
          </cell>
        </row>
        <row r="437">
          <cell r="A437" t="str">
            <v>Técnicos Especiales</v>
          </cell>
          <cell r="B437" t="str">
            <v>M. O.1029-19 [19] Exc. Tierra a mano  3.01 - 5.00 m. prof.</v>
          </cell>
          <cell r="C437" t="str">
            <v>m³</v>
          </cell>
          <cell r="D437">
            <v>1.42</v>
          </cell>
          <cell r="E437">
            <v>0</v>
          </cell>
          <cell r="F437">
            <v>0</v>
          </cell>
          <cell r="G437">
            <v>0</v>
          </cell>
          <cell r="H437">
            <v>0</v>
          </cell>
          <cell r="I437">
            <v>0</v>
          </cell>
          <cell r="J437">
            <v>0</v>
          </cell>
          <cell r="K437">
            <v>0</v>
          </cell>
          <cell r="L437">
            <v>1</v>
          </cell>
          <cell r="M437">
            <v>0</v>
          </cell>
          <cell r="N437">
            <v>403.21072589382442</v>
          </cell>
        </row>
        <row r="438">
          <cell r="A438" t="str">
            <v>Técnicos Especiales</v>
          </cell>
          <cell r="B438" t="str">
            <v>M. O.1029-20 [20] Exc. Tierra a mano  5.01 - 7.00 m. prof.</v>
          </cell>
          <cell r="C438" t="str">
            <v>m³</v>
          </cell>
          <cell r="D438">
            <v>1.3</v>
          </cell>
          <cell r="E438">
            <v>0</v>
          </cell>
          <cell r="F438">
            <v>0</v>
          </cell>
          <cell r="G438">
            <v>0</v>
          </cell>
          <cell r="H438">
            <v>0</v>
          </cell>
          <cell r="I438">
            <v>0</v>
          </cell>
          <cell r="J438">
            <v>0</v>
          </cell>
          <cell r="K438">
            <v>0</v>
          </cell>
          <cell r="L438">
            <v>1</v>
          </cell>
          <cell r="M438">
            <v>0</v>
          </cell>
          <cell r="N438">
            <v>440.43017751479283</v>
          </cell>
        </row>
        <row r="439">
          <cell r="A439" t="str">
            <v>Albañilería</v>
          </cell>
          <cell r="B439" t="str">
            <v xml:space="preserve">M.O. MALLA CICLÓNICA (ZABALETA, TUBOS, MALLA, PALOMETAS Y ALAMBRE DE PÚAS)  </v>
          </cell>
          <cell r="N439" t="str">
            <v>P. A.</v>
          </cell>
        </row>
        <row r="440">
          <cell r="A440" t="str">
            <v>Albañilería</v>
          </cell>
          <cell r="B440" t="str">
            <v>M. O.1030-1 [1] Coloc. malla ciclónica 3'</v>
          </cell>
          <cell r="C440" t="str">
            <v>Ud</v>
          </cell>
          <cell r="D440">
            <v>10</v>
          </cell>
          <cell r="E440">
            <v>0</v>
          </cell>
          <cell r="F440">
            <v>0</v>
          </cell>
          <cell r="G440">
            <v>1</v>
          </cell>
          <cell r="H440">
            <v>1</v>
          </cell>
          <cell r="I440">
            <v>0</v>
          </cell>
          <cell r="J440">
            <v>0</v>
          </cell>
          <cell r="K440">
            <v>0</v>
          </cell>
          <cell r="L440">
            <v>2</v>
          </cell>
          <cell r="M440">
            <v>0</v>
          </cell>
          <cell r="N440">
            <v>324.62653846153842</v>
          </cell>
        </row>
        <row r="441">
          <cell r="A441" t="str">
            <v>Albañilería</v>
          </cell>
          <cell r="B441" t="str">
            <v>M. O.1030-2 [2] Coloc. malla ciclónica 4'</v>
          </cell>
          <cell r="C441" t="str">
            <v>Ud</v>
          </cell>
          <cell r="D441">
            <v>9</v>
          </cell>
          <cell r="E441">
            <v>0</v>
          </cell>
          <cell r="F441">
            <v>0</v>
          </cell>
          <cell r="G441">
            <v>1</v>
          </cell>
          <cell r="H441">
            <v>1</v>
          </cell>
          <cell r="I441">
            <v>0</v>
          </cell>
          <cell r="J441">
            <v>0</v>
          </cell>
          <cell r="K441">
            <v>0</v>
          </cell>
          <cell r="L441">
            <v>2</v>
          </cell>
          <cell r="M441">
            <v>0</v>
          </cell>
          <cell r="N441">
            <v>360.69615384615378</v>
          </cell>
        </row>
        <row r="442">
          <cell r="A442" t="str">
            <v>Albañilería</v>
          </cell>
          <cell r="B442" t="str">
            <v>M. O.1030-3 [3] Coloc. malla ciclónica 6'</v>
          </cell>
          <cell r="C442" t="str">
            <v>Ud</v>
          </cell>
          <cell r="D442">
            <v>8.5</v>
          </cell>
          <cell r="E442">
            <v>0</v>
          </cell>
          <cell r="F442">
            <v>0</v>
          </cell>
          <cell r="G442">
            <v>1</v>
          </cell>
          <cell r="H442">
            <v>1</v>
          </cell>
          <cell r="I442">
            <v>0</v>
          </cell>
          <cell r="J442">
            <v>0</v>
          </cell>
          <cell r="K442">
            <v>0</v>
          </cell>
          <cell r="L442">
            <v>2</v>
          </cell>
          <cell r="M442">
            <v>0</v>
          </cell>
          <cell r="N442">
            <v>381.9135746606334</v>
          </cell>
        </row>
        <row r="443">
          <cell r="A443" t="str">
            <v>Albañilería</v>
          </cell>
          <cell r="B443" t="str">
            <v>M. O.1030-4 [4] Coloc. malla ciclónica 7'</v>
          </cell>
          <cell r="C443" t="str">
            <v>Ud</v>
          </cell>
          <cell r="D443">
            <v>8.1</v>
          </cell>
          <cell r="E443">
            <v>0</v>
          </cell>
          <cell r="F443">
            <v>0</v>
          </cell>
          <cell r="G443">
            <v>1</v>
          </cell>
          <cell r="H443">
            <v>1</v>
          </cell>
          <cell r="I443">
            <v>0</v>
          </cell>
          <cell r="J443">
            <v>0</v>
          </cell>
          <cell r="K443">
            <v>0</v>
          </cell>
          <cell r="L443">
            <v>2</v>
          </cell>
          <cell r="M443">
            <v>0</v>
          </cell>
          <cell r="N443">
            <v>400.77350427350422</v>
          </cell>
        </row>
        <row r="444">
          <cell r="A444" t="str">
            <v>Albañilería</v>
          </cell>
          <cell r="B444" t="str">
            <v>M. O.1030-5 [5] Coloc. malla ciclónica 10'</v>
          </cell>
          <cell r="C444" t="str">
            <v>Ud</v>
          </cell>
          <cell r="D444">
            <v>7.76</v>
          </cell>
          <cell r="E444">
            <v>0</v>
          </cell>
          <cell r="F444">
            <v>0</v>
          </cell>
          <cell r="G444">
            <v>1</v>
          </cell>
          <cell r="H444">
            <v>1</v>
          </cell>
          <cell r="I444">
            <v>0</v>
          </cell>
          <cell r="J444">
            <v>0</v>
          </cell>
          <cell r="K444">
            <v>0</v>
          </cell>
          <cell r="L444">
            <v>2</v>
          </cell>
          <cell r="M444">
            <v>0</v>
          </cell>
          <cell r="N444">
            <v>418.3331681205392</v>
          </cell>
        </row>
        <row r="445">
          <cell r="A445" t="str">
            <v>Pintores</v>
          </cell>
          <cell r="B445" t="str">
            <v xml:space="preserve">M.O. PINTURA  </v>
          </cell>
          <cell r="N445" t="str">
            <v>P. A.</v>
          </cell>
        </row>
        <row r="446">
          <cell r="A446" t="str">
            <v>Pintores</v>
          </cell>
          <cell r="B446" t="str">
            <v>M. O.1031-1 [1] Barniz, 1ra. mano</v>
          </cell>
          <cell r="C446" t="str">
            <v>M²</v>
          </cell>
          <cell r="D446">
            <v>84.38</v>
          </cell>
          <cell r="E446">
            <v>1</v>
          </cell>
          <cell r="F446">
            <v>0</v>
          </cell>
          <cell r="G446">
            <v>1</v>
          </cell>
          <cell r="H446">
            <v>0</v>
          </cell>
          <cell r="I446">
            <v>0</v>
          </cell>
          <cell r="J446">
            <v>0</v>
          </cell>
          <cell r="K446">
            <v>0</v>
          </cell>
          <cell r="L446">
            <v>0</v>
          </cell>
          <cell r="M446">
            <v>0</v>
          </cell>
          <cell r="N446">
            <v>29.100798585155058</v>
          </cell>
        </row>
        <row r="447">
          <cell r="A447" t="str">
            <v>Pintores</v>
          </cell>
          <cell r="B447" t="str">
            <v>M. O.1031-2 [2] Barniz, 2da. mano</v>
          </cell>
          <cell r="C447" t="str">
            <v>M²</v>
          </cell>
          <cell r="D447">
            <v>84.38</v>
          </cell>
          <cell r="E447">
            <v>1</v>
          </cell>
          <cell r="F447">
            <v>0</v>
          </cell>
          <cell r="G447">
            <v>1</v>
          </cell>
          <cell r="H447">
            <v>0</v>
          </cell>
          <cell r="I447">
            <v>0</v>
          </cell>
          <cell r="J447">
            <v>0</v>
          </cell>
          <cell r="K447">
            <v>0</v>
          </cell>
          <cell r="L447">
            <v>0</v>
          </cell>
          <cell r="M447">
            <v>0</v>
          </cell>
          <cell r="N447">
            <v>29.100798585155058</v>
          </cell>
        </row>
        <row r="448">
          <cell r="A448" t="str">
            <v>Pintores</v>
          </cell>
          <cell r="B448" t="str">
            <v>M. O.1031-3 [3] Cal y Carburo, 1ra. mano</v>
          </cell>
          <cell r="C448" t="str">
            <v>M²</v>
          </cell>
          <cell r="D448">
            <v>150</v>
          </cell>
          <cell r="E448">
            <v>1</v>
          </cell>
          <cell r="F448">
            <v>0</v>
          </cell>
          <cell r="G448">
            <v>1</v>
          </cell>
          <cell r="H448">
            <v>0</v>
          </cell>
          <cell r="I448">
            <v>0</v>
          </cell>
          <cell r="J448">
            <v>0</v>
          </cell>
          <cell r="K448">
            <v>0</v>
          </cell>
          <cell r="L448">
            <v>0</v>
          </cell>
          <cell r="M448">
            <v>0</v>
          </cell>
          <cell r="N448">
            <v>16.370169230769225</v>
          </cell>
        </row>
        <row r="449">
          <cell r="A449" t="str">
            <v>Pintores</v>
          </cell>
          <cell r="B449" t="str">
            <v>M. O.1031-4 [4] Cal y Carburo, 2da. mano</v>
          </cell>
          <cell r="C449" t="str">
            <v>M²</v>
          </cell>
          <cell r="D449">
            <v>225</v>
          </cell>
          <cell r="E449">
            <v>1</v>
          </cell>
          <cell r="F449">
            <v>0</v>
          </cell>
          <cell r="G449">
            <v>1</v>
          </cell>
          <cell r="H449">
            <v>0</v>
          </cell>
          <cell r="I449">
            <v>0</v>
          </cell>
          <cell r="J449">
            <v>0</v>
          </cell>
          <cell r="K449">
            <v>0</v>
          </cell>
          <cell r="L449">
            <v>0</v>
          </cell>
          <cell r="M449">
            <v>0</v>
          </cell>
          <cell r="N449">
            <v>10.91344615384615</v>
          </cell>
        </row>
        <row r="450">
          <cell r="A450" t="str">
            <v>Pintores</v>
          </cell>
          <cell r="B450" t="str">
            <v>M. O.1031-5 [5] Cornisa</v>
          </cell>
          <cell r="C450" t="str">
            <v>M²</v>
          </cell>
          <cell r="D450">
            <v>67.5</v>
          </cell>
          <cell r="E450">
            <v>1</v>
          </cell>
          <cell r="F450">
            <v>0</v>
          </cell>
          <cell r="G450">
            <v>1</v>
          </cell>
          <cell r="H450">
            <v>0</v>
          </cell>
          <cell r="I450">
            <v>0</v>
          </cell>
          <cell r="J450">
            <v>0</v>
          </cell>
          <cell r="K450">
            <v>0</v>
          </cell>
          <cell r="L450">
            <v>0</v>
          </cell>
          <cell r="M450">
            <v>0</v>
          </cell>
          <cell r="N450">
            <v>36.378153846153836</v>
          </cell>
        </row>
        <row r="451">
          <cell r="A451" t="str">
            <v>Pintores</v>
          </cell>
          <cell r="B451" t="str">
            <v>M. O.1031-6 [6] De agua, 1ra. mano, p. LISA, masilla, lija y piedra</v>
          </cell>
          <cell r="C451" t="str">
            <v>M²</v>
          </cell>
          <cell r="D451">
            <v>90</v>
          </cell>
          <cell r="E451">
            <v>1</v>
          </cell>
          <cell r="F451">
            <v>0</v>
          </cell>
          <cell r="G451">
            <v>1</v>
          </cell>
          <cell r="H451">
            <v>0</v>
          </cell>
          <cell r="I451">
            <v>0</v>
          </cell>
          <cell r="J451">
            <v>0</v>
          </cell>
          <cell r="K451">
            <v>0</v>
          </cell>
          <cell r="L451">
            <v>0</v>
          </cell>
          <cell r="M451">
            <v>0</v>
          </cell>
          <cell r="N451">
            <v>27.283615384615374</v>
          </cell>
        </row>
        <row r="452">
          <cell r="A452" t="str">
            <v>Pintores</v>
          </cell>
          <cell r="B452" t="str">
            <v>M. O.1031-7 [7] De agua, 2da. mano, pared LISA</v>
          </cell>
          <cell r="C452" t="str">
            <v>M²</v>
          </cell>
          <cell r="D452">
            <v>135</v>
          </cell>
          <cell r="E452">
            <v>1</v>
          </cell>
          <cell r="F452">
            <v>0</v>
          </cell>
          <cell r="G452">
            <v>1</v>
          </cell>
          <cell r="H452">
            <v>0</v>
          </cell>
          <cell r="I452">
            <v>0</v>
          </cell>
          <cell r="J452">
            <v>0</v>
          </cell>
          <cell r="K452">
            <v>0</v>
          </cell>
          <cell r="L452">
            <v>0</v>
          </cell>
          <cell r="M452">
            <v>0</v>
          </cell>
          <cell r="N452">
            <v>18.189076923076918</v>
          </cell>
        </row>
        <row r="453">
          <cell r="A453" t="str">
            <v>Pintores</v>
          </cell>
          <cell r="B453" t="str">
            <v>M. O.1031-8 [8] De agua, 2 manos, p. LISA, masilla, lija, piedra</v>
          </cell>
          <cell r="C453" t="str">
            <v>M²</v>
          </cell>
          <cell r="D453">
            <v>54</v>
          </cell>
          <cell r="E453">
            <v>1</v>
          </cell>
          <cell r="F453">
            <v>0</v>
          </cell>
          <cell r="G453">
            <v>1</v>
          </cell>
          <cell r="H453">
            <v>0</v>
          </cell>
          <cell r="I453">
            <v>0</v>
          </cell>
          <cell r="J453">
            <v>0</v>
          </cell>
          <cell r="K453">
            <v>0</v>
          </cell>
          <cell r="L453">
            <v>0</v>
          </cell>
          <cell r="M453">
            <v>0</v>
          </cell>
          <cell r="N453">
            <v>45.472692307692292</v>
          </cell>
        </row>
        <row r="454">
          <cell r="A454" t="str">
            <v>Pintores</v>
          </cell>
          <cell r="B454" t="str">
            <v>M. O.1031-9 [9] De agua, 1ra. mano, pared RUSTICA</v>
          </cell>
          <cell r="C454" t="str">
            <v>M²</v>
          </cell>
          <cell r="D454">
            <v>54</v>
          </cell>
          <cell r="E454">
            <v>1</v>
          </cell>
          <cell r="F454">
            <v>0</v>
          </cell>
          <cell r="G454">
            <v>1</v>
          </cell>
          <cell r="H454">
            <v>0</v>
          </cell>
          <cell r="I454">
            <v>0</v>
          </cell>
          <cell r="J454">
            <v>0</v>
          </cell>
          <cell r="K454">
            <v>0</v>
          </cell>
          <cell r="L454">
            <v>0</v>
          </cell>
          <cell r="M454">
            <v>0</v>
          </cell>
          <cell r="N454">
            <v>45.472692307692292</v>
          </cell>
        </row>
        <row r="455">
          <cell r="A455" t="str">
            <v>Pintores</v>
          </cell>
          <cell r="B455" t="str">
            <v>M. O.1031-10 [10] De agua, 2da. mano, pared RUSTICA</v>
          </cell>
          <cell r="C455" t="str">
            <v>M²</v>
          </cell>
          <cell r="D455">
            <v>64.290000000000006</v>
          </cell>
          <cell r="E455">
            <v>1</v>
          </cell>
          <cell r="F455">
            <v>0</v>
          </cell>
          <cell r="G455">
            <v>1</v>
          </cell>
          <cell r="H455">
            <v>0</v>
          </cell>
          <cell r="I455">
            <v>0</v>
          </cell>
          <cell r="J455">
            <v>0</v>
          </cell>
          <cell r="K455">
            <v>0</v>
          </cell>
          <cell r="L455">
            <v>0</v>
          </cell>
          <cell r="M455">
            <v>0</v>
          </cell>
          <cell r="N455">
            <v>38.194515237445692</v>
          </cell>
        </row>
        <row r="456">
          <cell r="A456" t="str">
            <v>Pintores</v>
          </cell>
          <cell r="B456" t="str">
            <v>M. O.1031-11 [11] De agua, 2 manos, pared RUSTICA</v>
          </cell>
          <cell r="C456" t="str">
            <v>M²</v>
          </cell>
          <cell r="D456">
            <v>29.35</v>
          </cell>
          <cell r="E456">
            <v>1</v>
          </cell>
          <cell r="F456">
            <v>0</v>
          </cell>
          <cell r="G456">
            <v>1</v>
          </cell>
          <cell r="H456">
            <v>0</v>
          </cell>
          <cell r="I456">
            <v>0</v>
          </cell>
          <cell r="J456">
            <v>0</v>
          </cell>
          <cell r="K456">
            <v>0</v>
          </cell>
          <cell r="L456">
            <v>0</v>
          </cell>
          <cell r="M456">
            <v>0</v>
          </cell>
          <cell r="N456">
            <v>83.663556545668953</v>
          </cell>
        </row>
        <row r="457">
          <cell r="A457" t="str">
            <v>Pintores</v>
          </cell>
          <cell r="B457" t="str">
            <v>M. O.1031-12 [12] Imperm., 1ra. Mano, limpieza y sellar grietas</v>
          </cell>
          <cell r="C457" t="str">
            <v>M²</v>
          </cell>
          <cell r="D457">
            <v>79.41</v>
          </cell>
          <cell r="E457">
            <v>1</v>
          </cell>
          <cell r="F457">
            <v>0</v>
          </cell>
          <cell r="G457">
            <v>1</v>
          </cell>
          <cell r="H457">
            <v>0</v>
          </cell>
          <cell r="I457">
            <v>0</v>
          </cell>
          <cell r="J457">
            <v>0</v>
          </cell>
          <cell r="K457">
            <v>0</v>
          </cell>
          <cell r="L457">
            <v>0</v>
          </cell>
          <cell r="M457">
            <v>0</v>
          </cell>
          <cell r="N457">
            <v>30.922117927406923</v>
          </cell>
        </row>
        <row r="458">
          <cell r="A458" t="str">
            <v>Pintores</v>
          </cell>
          <cell r="B458" t="str">
            <v>M. O.1031-13 [13] Impermeabilizante, 2da. mano</v>
          </cell>
          <cell r="C458" t="str">
            <v>M²</v>
          </cell>
          <cell r="D458">
            <v>135</v>
          </cell>
          <cell r="E458">
            <v>1</v>
          </cell>
          <cell r="F458">
            <v>0</v>
          </cell>
          <cell r="G458">
            <v>1</v>
          </cell>
          <cell r="H458">
            <v>0</v>
          </cell>
          <cell r="I458">
            <v>0</v>
          </cell>
          <cell r="J458">
            <v>0</v>
          </cell>
          <cell r="K458">
            <v>0</v>
          </cell>
          <cell r="L458">
            <v>0</v>
          </cell>
          <cell r="M458">
            <v>0</v>
          </cell>
          <cell r="N458">
            <v>18.189076923076918</v>
          </cell>
        </row>
        <row r="459">
          <cell r="A459" t="str">
            <v>Pintores</v>
          </cell>
          <cell r="B459" t="str">
            <v>M. O.1031-14 [14] Mant., 1ra. mano, p. LISA, masilla, lija sin piedra</v>
          </cell>
          <cell r="C459" t="str">
            <v>M²</v>
          </cell>
          <cell r="D459">
            <v>84.38</v>
          </cell>
          <cell r="E459">
            <v>1</v>
          </cell>
          <cell r="F459">
            <v>0</v>
          </cell>
          <cell r="G459">
            <v>1</v>
          </cell>
          <cell r="H459">
            <v>0</v>
          </cell>
          <cell r="I459">
            <v>0</v>
          </cell>
          <cell r="J459">
            <v>0</v>
          </cell>
          <cell r="K459">
            <v>0</v>
          </cell>
          <cell r="L459">
            <v>0</v>
          </cell>
          <cell r="M459">
            <v>0</v>
          </cell>
          <cell r="N459">
            <v>29.100798585155058</v>
          </cell>
        </row>
        <row r="460">
          <cell r="A460" t="str">
            <v>Pintores</v>
          </cell>
          <cell r="B460" t="str">
            <v>M. O.1031-15 [15] Mant., 2da. mano, pared LISA, sin piedra</v>
          </cell>
          <cell r="C460" t="str">
            <v>M²</v>
          </cell>
          <cell r="D460">
            <v>90</v>
          </cell>
          <cell r="E460">
            <v>1</v>
          </cell>
          <cell r="F460">
            <v>0</v>
          </cell>
          <cell r="G460">
            <v>1</v>
          </cell>
          <cell r="H460">
            <v>0</v>
          </cell>
          <cell r="I460">
            <v>0</v>
          </cell>
          <cell r="J460">
            <v>0</v>
          </cell>
          <cell r="K460">
            <v>0</v>
          </cell>
          <cell r="L460">
            <v>0</v>
          </cell>
          <cell r="M460">
            <v>0</v>
          </cell>
          <cell r="N460">
            <v>27.283615384615374</v>
          </cell>
        </row>
        <row r="461">
          <cell r="A461" t="str">
            <v>Pintores</v>
          </cell>
          <cell r="B461" t="str">
            <v>M. O.1031-16 [16] Mant., 2 manos, p. LISA, masilla, lija sin piedra</v>
          </cell>
          <cell r="C461" t="str">
            <v>M²</v>
          </cell>
          <cell r="D461">
            <v>43.55</v>
          </cell>
          <cell r="E461">
            <v>1</v>
          </cell>
          <cell r="F461">
            <v>0</v>
          </cell>
          <cell r="G461">
            <v>1</v>
          </cell>
          <cell r="H461">
            <v>0</v>
          </cell>
          <cell r="I461">
            <v>0</v>
          </cell>
          <cell r="J461">
            <v>0</v>
          </cell>
          <cell r="K461">
            <v>0</v>
          </cell>
          <cell r="L461">
            <v>0</v>
          </cell>
          <cell r="M461">
            <v>0</v>
          </cell>
          <cell r="N461">
            <v>56.384050163384245</v>
          </cell>
        </row>
        <row r="462">
          <cell r="A462" t="str">
            <v>Pintores</v>
          </cell>
          <cell r="B462" t="str">
            <v>M. O.1031-17 [17] Oxido de Zinc, 1ra. mano</v>
          </cell>
          <cell r="C462" t="str">
            <v>M²</v>
          </cell>
          <cell r="D462">
            <v>112.5</v>
          </cell>
          <cell r="E462">
            <v>1</v>
          </cell>
          <cell r="F462">
            <v>0</v>
          </cell>
          <cell r="G462">
            <v>1</v>
          </cell>
          <cell r="H462">
            <v>0</v>
          </cell>
          <cell r="I462">
            <v>0</v>
          </cell>
          <cell r="J462">
            <v>0</v>
          </cell>
          <cell r="K462">
            <v>0</v>
          </cell>
          <cell r="L462">
            <v>0</v>
          </cell>
          <cell r="M462">
            <v>0</v>
          </cell>
          <cell r="N462">
            <v>21.826892307692301</v>
          </cell>
        </row>
        <row r="463">
          <cell r="A463" t="str">
            <v>Pintores</v>
          </cell>
          <cell r="B463" t="str">
            <v>M. O.1031-18 [18] Oxido de Zinc, 2da. mano</v>
          </cell>
          <cell r="C463" t="str">
            <v>M²</v>
          </cell>
          <cell r="D463">
            <v>150</v>
          </cell>
          <cell r="E463">
            <v>1</v>
          </cell>
          <cell r="F463">
            <v>0</v>
          </cell>
          <cell r="G463">
            <v>1</v>
          </cell>
          <cell r="H463">
            <v>0</v>
          </cell>
          <cell r="I463">
            <v>0</v>
          </cell>
          <cell r="J463">
            <v>0</v>
          </cell>
          <cell r="K463">
            <v>0</v>
          </cell>
          <cell r="L463">
            <v>0</v>
          </cell>
          <cell r="M463">
            <v>0</v>
          </cell>
          <cell r="N463">
            <v>16.370169230769225</v>
          </cell>
        </row>
        <row r="464">
          <cell r="A464" t="str">
            <v>Pintores</v>
          </cell>
          <cell r="B464" t="str">
            <v>M. O.1031-19 [19] Piedra sobre paredes</v>
          </cell>
          <cell r="C464" t="str">
            <v>M²</v>
          </cell>
          <cell r="D464">
            <v>80</v>
          </cell>
          <cell r="E464">
            <v>0</v>
          </cell>
          <cell r="F464">
            <v>0</v>
          </cell>
          <cell r="G464">
            <v>1</v>
          </cell>
          <cell r="H464">
            <v>0</v>
          </cell>
          <cell r="I464">
            <v>0</v>
          </cell>
          <cell r="J464">
            <v>0</v>
          </cell>
          <cell r="K464">
            <v>0</v>
          </cell>
          <cell r="L464">
            <v>0</v>
          </cell>
          <cell r="M464">
            <v>0</v>
          </cell>
          <cell r="N464">
            <v>9.206567307692298</v>
          </cell>
        </row>
        <row r="465">
          <cell r="A465" t="str">
            <v>Pintores</v>
          </cell>
          <cell r="B465" t="str">
            <v>M. O.1031-20 [20] Rapilla total y/o parcial</v>
          </cell>
          <cell r="C465" t="str">
            <v>M²</v>
          </cell>
          <cell r="D465">
            <v>20</v>
          </cell>
          <cell r="E465">
            <v>0</v>
          </cell>
          <cell r="F465">
            <v>0</v>
          </cell>
          <cell r="G465">
            <v>1</v>
          </cell>
          <cell r="H465">
            <v>0</v>
          </cell>
          <cell r="I465">
            <v>0</v>
          </cell>
          <cell r="J465">
            <v>0</v>
          </cell>
          <cell r="K465">
            <v>0</v>
          </cell>
          <cell r="L465">
            <v>0</v>
          </cell>
          <cell r="M465">
            <v>0</v>
          </cell>
          <cell r="N465">
            <v>36.826269230769192</v>
          </cell>
        </row>
        <row r="466">
          <cell r="A466" t="str">
            <v>Pintores</v>
          </cell>
          <cell r="B466" t="str">
            <v>M. O.1031-21 [21] Volutas en ventanas y en muros</v>
          </cell>
          <cell r="C466" t="str">
            <v>M²</v>
          </cell>
          <cell r="D466">
            <v>79.41</v>
          </cell>
          <cell r="E466">
            <v>1</v>
          </cell>
          <cell r="F466">
            <v>0</v>
          </cell>
          <cell r="G466">
            <v>1</v>
          </cell>
          <cell r="H466">
            <v>0</v>
          </cell>
          <cell r="I466">
            <v>0</v>
          </cell>
          <cell r="J466">
            <v>0</v>
          </cell>
          <cell r="K466">
            <v>0</v>
          </cell>
          <cell r="L466">
            <v>0</v>
          </cell>
          <cell r="M466">
            <v>0</v>
          </cell>
          <cell r="N466">
            <v>30.922117927406923</v>
          </cell>
        </row>
        <row r="467">
          <cell r="A467" t="str">
            <v>Pintores</v>
          </cell>
          <cell r="B467" t="str">
            <v>M. O.1031-22 [22] Instalación de Impermeabilizante y Pintura Aluminio</v>
          </cell>
          <cell r="C467" t="str">
            <v>P. A.</v>
          </cell>
          <cell r="D467">
            <v>13.3</v>
          </cell>
          <cell r="E467">
            <v>1</v>
          </cell>
          <cell r="F467">
            <v>0</v>
          </cell>
          <cell r="G467">
            <v>1</v>
          </cell>
          <cell r="H467">
            <v>0</v>
          </cell>
          <cell r="I467">
            <v>0</v>
          </cell>
          <cell r="J467">
            <v>0</v>
          </cell>
          <cell r="K467">
            <v>0</v>
          </cell>
          <cell r="L467">
            <v>0</v>
          </cell>
          <cell r="M467">
            <v>0</v>
          </cell>
          <cell r="N467">
            <v>184.62596876807396</v>
          </cell>
        </row>
        <row r="468">
          <cell r="A468" t="str">
            <v>Electricistas</v>
          </cell>
          <cell r="B468" t="str">
            <v>MANO DE OBRA ELÉCTRICA</v>
          </cell>
          <cell r="N468" t="str">
            <v>P. A.</v>
          </cell>
        </row>
        <row r="469">
          <cell r="A469" t="str">
            <v>Electricistas</v>
          </cell>
          <cell r="B469" t="str">
            <v>M. O.1031E-01 [01] salida de iluminación</v>
          </cell>
          <cell r="C469" t="str">
            <v>Ud</v>
          </cell>
          <cell r="D469">
            <v>4.9024799969105093</v>
          </cell>
          <cell r="E469">
            <v>1</v>
          </cell>
          <cell r="F469">
            <v>0</v>
          </cell>
          <cell r="G469">
            <v>1</v>
          </cell>
          <cell r="H469">
            <v>0</v>
          </cell>
          <cell r="I469">
            <v>0</v>
          </cell>
          <cell r="J469">
            <v>0</v>
          </cell>
          <cell r="K469">
            <v>0</v>
          </cell>
          <cell r="L469">
            <v>0</v>
          </cell>
          <cell r="M469">
            <v>0</v>
          </cell>
          <cell r="N469">
            <v>500.87412618977123</v>
          </cell>
        </row>
        <row r="470">
          <cell r="A470" t="str">
            <v>Electricistas</v>
          </cell>
          <cell r="B470" t="str">
            <v>M. O.1031E-02 [02] salida de interruptor doble</v>
          </cell>
          <cell r="C470" t="str">
            <v>Ud</v>
          </cell>
          <cell r="D470">
            <v>4.2630261457027308</v>
          </cell>
          <cell r="E470">
            <v>1</v>
          </cell>
          <cell r="F470">
            <v>0</v>
          </cell>
          <cell r="G470">
            <v>1</v>
          </cell>
          <cell r="H470">
            <v>0</v>
          </cell>
          <cell r="I470">
            <v>0</v>
          </cell>
          <cell r="J470">
            <v>0</v>
          </cell>
          <cell r="K470">
            <v>0</v>
          </cell>
          <cell r="L470">
            <v>0</v>
          </cell>
          <cell r="M470">
            <v>0</v>
          </cell>
          <cell r="N470">
            <v>576.0052368176614</v>
          </cell>
        </row>
        <row r="471">
          <cell r="A471" t="str">
            <v>Electricistas</v>
          </cell>
          <cell r="B471" t="str">
            <v>M. O.1031E-03 [03] salida de interruptor triple</v>
          </cell>
          <cell r="C471" t="str">
            <v>Ud</v>
          </cell>
          <cell r="D471">
            <v>3.7711383935741782</v>
          </cell>
          <cell r="E471">
            <v>1</v>
          </cell>
          <cell r="F471">
            <v>0</v>
          </cell>
          <cell r="G471">
            <v>1</v>
          </cell>
          <cell r="H471">
            <v>0</v>
          </cell>
          <cell r="I471">
            <v>0</v>
          </cell>
          <cell r="J471">
            <v>0</v>
          </cell>
          <cell r="K471">
            <v>0</v>
          </cell>
          <cell r="L471">
            <v>0</v>
          </cell>
          <cell r="M471">
            <v>0</v>
          </cell>
          <cell r="N471">
            <v>651.13637537128579</v>
          </cell>
        </row>
        <row r="472">
          <cell r="A472" t="str">
            <v>Electricistas</v>
          </cell>
          <cell r="B472" t="str">
            <v>M. O.1031E-04 [04] salida de interruptor tres vías doble</v>
          </cell>
          <cell r="C472" t="str">
            <v>Ud</v>
          </cell>
          <cell r="D472">
            <v>3.2683200783182511</v>
          </cell>
          <cell r="E472">
            <v>1</v>
          </cell>
          <cell r="F472">
            <v>0</v>
          </cell>
          <cell r="G472">
            <v>1</v>
          </cell>
          <cell r="H472">
            <v>0</v>
          </cell>
          <cell r="I472">
            <v>0</v>
          </cell>
          <cell r="J472">
            <v>0</v>
          </cell>
          <cell r="K472">
            <v>0</v>
          </cell>
          <cell r="L472">
            <v>0</v>
          </cell>
          <cell r="M472">
            <v>0</v>
          </cell>
          <cell r="N472">
            <v>751.31117080763408</v>
          </cell>
        </row>
        <row r="473">
          <cell r="A473" t="str">
            <v>Electricistas</v>
          </cell>
          <cell r="B473" t="str">
            <v>M. O.1031E-05 [05] salida de toma corriente 220V</v>
          </cell>
          <cell r="C473" t="str">
            <v>Ud</v>
          </cell>
          <cell r="D473">
            <v>3.2792508926933546</v>
          </cell>
          <cell r="E473">
            <v>1</v>
          </cell>
          <cell r="F473">
            <v>0</v>
          </cell>
          <cell r="G473">
            <v>1</v>
          </cell>
          <cell r="H473">
            <v>0</v>
          </cell>
          <cell r="I473">
            <v>0</v>
          </cell>
          <cell r="J473">
            <v>0</v>
          </cell>
          <cell r="K473">
            <v>0</v>
          </cell>
          <cell r="L473">
            <v>0</v>
          </cell>
          <cell r="M473">
            <v>0</v>
          </cell>
          <cell r="N473">
            <v>748.80680526355866</v>
          </cell>
        </row>
        <row r="474">
          <cell r="A474" t="str">
            <v>Electricistas</v>
          </cell>
          <cell r="B474" t="str">
            <v>M. O.1031E-06 [06] salida de data y teléfono</v>
          </cell>
          <cell r="C474" t="str">
            <v>Ud</v>
          </cell>
          <cell r="D474">
            <v>5.4471999705631937</v>
          </cell>
          <cell r="E474">
            <v>1</v>
          </cell>
          <cell r="F474">
            <v>0</v>
          </cell>
          <cell r="G474">
            <v>1</v>
          </cell>
          <cell r="H474">
            <v>0</v>
          </cell>
          <cell r="I474">
            <v>0</v>
          </cell>
          <cell r="J474">
            <v>0</v>
          </cell>
          <cell r="K474">
            <v>0</v>
          </cell>
          <cell r="L474">
            <v>0</v>
          </cell>
          <cell r="M474">
            <v>0</v>
          </cell>
          <cell r="N474">
            <v>450.78671572277591</v>
          </cell>
        </row>
        <row r="475">
          <cell r="A475" t="str">
            <v>Electricistas</v>
          </cell>
          <cell r="B475" t="str">
            <v>M. O.1031E-07 [07] salida de abanico en techo (19 pies)</v>
          </cell>
          <cell r="C475" t="str">
            <v>Ud</v>
          </cell>
          <cell r="D475">
            <v>4.4568006391104928</v>
          </cell>
          <cell r="E475">
            <v>1</v>
          </cell>
          <cell r="F475">
            <v>0</v>
          </cell>
          <cell r="G475">
            <v>1</v>
          </cell>
          <cell r="H475">
            <v>0</v>
          </cell>
          <cell r="I475">
            <v>0</v>
          </cell>
          <cell r="J475">
            <v>0</v>
          </cell>
          <cell r="K475">
            <v>0</v>
          </cell>
          <cell r="L475">
            <v>0</v>
          </cell>
          <cell r="M475">
            <v>0</v>
          </cell>
          <cell r="N475">
            <v>550.96145945300077</v>
          </cell>
        </row>
        <row r="476">
          <cell r="A476" t="str">
            <v>Electricistas</v>
          </cell>
          <cell r="B476" t="str">
            <v>M. O.1031E-08 [08] salida de abanico en techo (30 pies)</v>
          </cell>
          <cell r="C476" t="str">
            <v>Ud</v>
          </cell>
          <cell r="D476">
            <v>3.3810206918064813</v>
          </cell>
          <cell r="E476">
            <v>1</v>
          </cell>
          <cell r="F476">
            <v>0</v>
          </cell>
          <cell r="G476">
            <v>1</v>
          </cell>
          <cell r="H476">
            <v>0</v>
          </cell>
          <cell r="I476">
            <v>0</v>
          </cell>
          <cell r="J476">
            <v>0</v>
          </cell>
          <cell r="K476">
            <v>0</v>
          </cell>
          <cell r="L476">
            <v>0</v>
          </cell>
          <cell r="M476">
            <v>0</v>
          </cell>
          <cell r="N476">
            <v>726.26748205536569</v>
          </cell>
        </row>
        <row r="477">
          <cell r="A477" t="str">
            <v>Electricistas</v>
          </cell>
          <cell r="B477" t="str">
            <v>M. O.1031E-09 [09] salida de iluminación (EMT)</v>
          </cell>
          <cell r="C477" t="str">
            <v>Ud</v>
          </cell>
          <cell r="D477">
            <v>3.5017718676339449</v>
          </cell>
          <cell r="E477">
            <v>1</v>
          </cell>
          <cell r="F477">
            <v>0</v>
          </cell>
          <cell r="G477">
            <v>1</v>
          </cell>
          <cell r="H477">
            <v>0</v>
          </cell>
          <cell r="I477">
            <v>0</v>
          </cell>
          <cell r="J477">
            <v>0</v>
          </cell>
          <cell r="K477">
            <v>0</v>
          </cell>
          <cell r="L477">
            <v>0</v>
          </cell>
          <cell r="M477">
            <v>0</v>
          </cell>
          <cell r="N477">
            <v>701.22368830226446</v>
          </cell>
        </row>
        <row r="478">
          <cell r="A478" t="str">
            <v>Plomeros</v>
          </cell>
          <cell r="B478" t="str">
            <v xml:space="preserve">M.O. PLOMERÍA (ACOMETIDA URBANA, INCLUYE LLAVE CHORRO):  </v>
          </cell>
          <cell r="N478" t="str">
            <v>P. A.</v>
          </cell>
        </row>
        <row r="479">
          <cell r="A479" t="str">
            <v>Plomeros</v>
          </cell>
          <cell r="B479" t="str">
            <v>M. O.1032-1 [1] Acomet. ½" y ¾", hasta 8.00 m. tub. h.g.</v>
          </cell>
          <cell r="C479" t="str">
            <v>Ud</v>
          </cell>
          <cell r="D479">
            <v>2.4300000000000002</v>
          </cell>
          <cell r="E479">
            <v>1</v>
          </cell>
          <cell r="F479">
            <v>0</v>
          </cell>
          <cell r="G479">
            <v>1</v>
          </cell>
          <cell r="H479">
            <v>0</v>
          </cell>
          <cell r="I479">
            <v>0</v>
          </cell>
          <cell r="J479">
            <v>0</v>
          </cell>
          <cell r="K479">
            <v>0</v>
          </cell>
          <cell r="L479">
            <v>0</v>
          </cell>
          <cell r="M479">
            <v>0</v>
          </cell>
          <cell r="N479">
            <v>1010.5042735042731</v>
          </cell>
        </row>
        <row r="480">
          <cell r="A480" t="str">
            <v>Plomeros</v>
          </cell>
          <cell r="B480" t="str">
            <v>M. O.1032-2 [2] Acomet. ½" y ¾", hasta 12.00 m. tub. h.g.</v>
          </cell>
          <cell r="C480" t="str">
            <v>Ud</v>
          </cell>
          <cell r="D480">
            <v>4.96</v>
          </cell>
          <cell r="E480">
            <v>1</v>
          </cell>
          <cell r="F480">
            <v>0</v>
          </cell>
          <cell r="G480">
            <v>1</v>
          </cell>
          <cell r="H480">
            <v>0</v>
          </cell>
          <cell r="I480">
            <v>0</v>
          </cell>
          <cell r="J480">
            <v>0</v>
          </cell>
          <cell r="K480">
            <v>0</v>
          </cell>
          <cell r="L480">
            <v>0</v>
          </cell>
          <cell r="M480">
            <v>0</v>
          </cell>
          <cell r="N480">
            <v>495.0656017369725</v>
          </cell>
        </row>
        <row r="481">
          <cell r="A481" t="str">
            <v>Plomeros</v>
          </cell>
          <cell r="B481" t="str">
            <v>M. O.1032-3 [3] Acomet. ½" y ¾", hasta 12.00 m. tub. pvc y h.g. en extr.</v>
          </cell>
          <cell r="C481" t="str">
            <v>Ud</v>
          </cell>
          <cell r="D481">
            <v>6.43</v>
          </cell>
          <cell r="E481">
            <v>1</v>
          </cell>
          <cell r="F481">
            <v>0</v>
          </cell>
          <cell r="G481">
            <v>1</v>
          </cell>
          <cell r="H481">
            <v>0</v>
          </cell>
          <cell r="I481">
            <v>0</v>
          </cell>
          <cell r="J481">
            <v>0</v>
          </cell>
          <cell r="K481">
            <v>0</v>
          </cell>
          <cell r="L481">
            <v>0</v>
          </cell>
          <cell r="M481">
            <v>0</v>
          </cell>
          <cell r="N481">
            <v>381.88575188419657</v>
          </cell>
        </row>
        <row r="482">
          <cell r="A482" t="str">
            <v>Plomeros</v>
          </cell>
          <cell r="B482" t="str">
            <v xml:space="preserve">M.O. PLOMERÍA (ARRASTRE DOMIC. Y PLUVIAL)  </v>
          </cell>
          <cell r="N482" t="str">
            <v>P. A.</v>
          </cell>
        </row>
        <row r="483">
          <cell r="A483" t="str">
            <v>Plomeros</v>
          </cell>
          <cell r="B483" t="str">
            <v>M. O.1033-1 [1] Arrastre, tub. 2"</v>
          </cell>
          <cell r="C483" t="str">
            <v>m</v>
          </cell>
          <cell r="D483">
            <v>50</v>
          </cell>
          <cell r="E483">
            <v>1</v>
          </cell>
          <cell r="F483">
            <v>0</v>
          </cell>
          <cell r="G483">
            <v>1</v>
          </cell>
          <cell r="H483">
            <v>0</v>
          </cell>
          <cell r="I483">
            <v>0</v>
          </cell>
          <cell r="J483">
            <v>0</v>
          </cell>
          <cell r="K483">
            <v>0</v>
          </cell>
          <cell r="L483">
            <v>0</v>
          </cell>
          <cell r="M483">
            <v>0</v>
          </cell>
          <cell r="N483">
            <v>49.110507692307671</v>
          </cell>
        </row>
        <row r="484">
          <cell r="A484" t="str">
            <v>Plomeros</v>
          </cell>
          <cell r="B484" t="str">
            <v>M. O.1033-2 [2] Arrastre, tub. 3" ó 4"</v>
          </cell>
          <cell r="C484" t="str">
            <v>m</v>
          </cell>
          <cell r="D484">
            <v>40.909999999999997</v>
          </cell>
          <cell r="E484">
            <v>1</v>
          </cell>
          <cell r="F484">
            <v>0</v>
          </cell>
          <cell r="G484">
            <v>1</v>
          </cell>
          <cell r="H484">
            <v>0</v>
          </cell>
          <cell r="I484">
            <v>0</v>
          </cell>
          <cell r="J484">
            <v>0</v>
          </cell>
          <cell r="K484">
            <v>0</v>
          </cell>
          <cell r="L484">
            <v>0</v>
          </cell>
          <cell r="M484">
            <v>0</v>
          </cell>
          <cell r="N484">
            <v>60.022620010153602</v>
          </cell>
        </row>
        <row r="485">
          <cell r="A485" t="str">
            <v>Plomeros</v>
          </cell>
          <cell r="B485" t="str">
            <v>M. O.1033-3 [3] Arrastre, tub. 5"</v>
          </cell>
          <cell r="C485" t="str">
            <v>m</v>
          </cell>
          <cell r="D485">
            <v>24.55</v>
          </cell>
          <cell r="E485">
            <v>1</v>
          </cell>
          <cell r="F485">
            <v>0</v>
          </cell>
          <cell r="G485">
            <v>1</v>
          </cell>
          <cell r="H485">
            <v>0</v>
          </cell>
          <cell r="I485">
            <v>0</v>
          </cell>
          <cell r="J485">
            <v>0</v>
          </cell>
          <cell r="K485">
            <v>0</v>
          </cell>
          <cell r="L485">
            <v>0</v>
          </cell>
          <cell r="M485">
            <v>0</v>
          </cell>
          <cell r="N485">
            <v>100.02140059533131</v>
          </cell>
        </row>
        <row r="486">
          <cell r="A486" t="str">
            <v>Plomeros</v>
          </cell>
          <cell r="B486" t="str">
            <v>M. O.1033-4 [4] Arrastre, tub. 6"</v>
          </cell>
          <cell r="C486" t="str">
            <v>m</v>
          </cell>
          <cell r="D486">
            <v>19.57</v>
          </cell>
          <cell r="E486">
            <v>1</v>
          </cell>
          <cell r="F486">
            <v>0</v>
          </cell>
          <cell r="G486">
            <v>1</v>
          </cell>
          <cell r="H486">
            <v>0</v>
          </cell>
          <cell r="I486">
            <v>0</v>
          </cell>
          <cell r="J486">
            <v>0</v>
          </cell>
          <cell r="K486">
            <v>0</v>
          </cell>
          <cell r="L486">
            <v>0</v>
          </cell>
          <cell r="M486">
            <v>0</v>
          </cell>
          <cell r="N486">
            <v>125.47395935694347</v>
          </cell>
        </row>
        <row r="487">
          <cell r="A487" t="str">
            <v>Plomeros</v>
          </cell>
          <cell r="B487" t="str">
            <v>M. O.1033-5 [5] Cornisa</v>
          </cell>
          <cell r="C487" t="str">
            <v>Ud</v>
          </cell>
          <cell r="D487">
            <v>67.5</v>
          </cell>
          <cell r="E487">
            <v>1</v>
          </cell>
          <cell r="F487">
            <v>0</v>
          </cell>
          <cell r="G487">
            <v>1</v>
          </cell>
          <cell r="H487">
            <v>0</v>
          </cell>
          <cell r="I487">
            <v>0</v>
          </cell>
          <cell r="J487">
            <v>0</v>
          </cell>
          <cell r="K487">
            <v>0</v>
          </cell>
          <cell r="L487">
            <v>0</v>
          </cell>
          <cell r="M487">
            <v>0</v>
          </cell>
          <cell r="N487">
            <v>36.378153846153836</v>
          </cell>
        </row>
        <row r="488">
          <cell r="A488" t="str">
            <v>Plomeros</v>
          </cell>
          <cell r="B488" t="str">
            <v xml:space="preserve">M.O. PLOMERÍA ( BAJANTE O VENTILACIÓN / PLANTA)  </v>
          </cell>
          <cell r="N488" t="str">
            <v>P. A.</v>
          </cell>
        </row>
        <row r="489">
          <cell r="A489" t="str">
            <v>Plomeros</v>
          </cell>
          <cell r="B489" t="str">
            <v>M. O.1034-1 [1] Bajante o vent. dren. 2"</v>
          </cell>
          <cell r="C489" t="str">
            <v>Ud</v>
          </cell>
          <cell r="D489">
            <v>3.13</v>
          </cell>
          <cell r="E489">
            <v>1</v>
          </cell>
          <cell r="F489">
            <v>0</v>
          </cell>
          <cell r="G489">
            <v>1</v>
          </cell>
          <cell r="H489">
            <v>0</v>
          </cell>
          <cell r="I489">
            <v>0</v>
          </cell>
          <cell r="J489">
            <v>0</v>
          </cell>
          <cell r="K489">
            <v>0</v>
          </cell>
          <cell r="L489">
            <v>0</v>
          </cell>
          <cell r="M489">
            <v>0</v>
          </cell>
          <cell r="N489">
            <v>784.51290243302992</v>
          </cell>
        </row>
        <row r="490">
          <cell r="A490" t="str">
            <v>Plomeros</v>
          </cell>
          <cell r="B490" t="str">
            <v>M. O.1034-2 [2] Bajante o vent. dren. 3"</v>
          </cell>
          <cell r="C490" t="str">
            <v>Ud</v>
          </cell>
          <cell r="D490">
            <v>2.74</v>
          </cell>
          <cell r="E490">
            <v>1</v>
          </cell>
          <cell r="F490">
            <v>0</v>
          </cell>
          <cell r="G490">
            <v>1</v>
          </cell>
          <cell r="H490">
            <v>0</v>
          </cell>
          <cell r="I490">
            <v>0</v>
          </cell>
          <cell r="J490">
            <v>0</v>
          </cell>
          <cell r="K490">
            <v>0</v>
          </cell>
          <cell r="L490">
            <v>0</v>
          </cell>
          <cell r="M490">
            <v>0</v>
          </cell>
          <cell r="N490">
            <v>896.17714766984795</v>
          </cell>
        </row>
        <row r="491">
          <cell r="A491" t="str">
            <v>Plomeros</v>
          </cell>
          <cell r="B491" t="str">
            <v>M. O.1034-3 [3] Bajante o vent. dren. 4"</v>
          </cell>
          <cell r="C491" t="str">
            <v>Ud</v>
          </cell>
          <cell r="D491">
            <v>2.4300000000000002</v>
          </cell>
          <cell r="E491">
            <v>1</v>
          </cell>
          <cell r="F491">
            <v>0</v>
          </cell>
          <cell r="G491">
            <v>1</v>
          </cell>
          <cell r="H491">
            <v>0</v>
          </cell>
          <cell r="I491">
            <v>0</v>
          </cell>
          <cell r="J491">
            <v>0</v>
          </cell>
          <cell r="K491">
            <v>0</v>
          </cell>
          <cell r="L491">
            <v>0</v>
          </cell>
          <cell r="M491">
            <v>0</v>
          </cell>
          <cell r="N491">
            <v>1010.5042735042731</v>
          </cell>
        </row>
        <row r="492">
          <cell r="A492" t="str">
            <v>Plomeros</v>
          </cell>
          <cell r="B492" t="str">
            <v>M. O.1034-4 [4] Bajante o vent. dren. 5" o más</v>
          </cell>
          <cell r="C492" t="str">
            <v>Ud</v>
          </cell>
          <cell r="D492">
            <v>1.83</v>
          </cell>
          <cell r="E492">
            <v>1</v>
          </cell>
          <cell r="F492">
            <v>0</v>
          </cell>
          <cell r="G492">
            <v>1</v>
          </cell>
          <cell r="H492">
            <v>0</v>
          </cell>
          <cell r="I492">
            <v>0</v>
          </cell>
          <cell r="J492">
            <v>0</v>
          </cell>
          <cell r="K492">
            <v>0</v>
          </cell>
          <cell r="L492">
            <v>0</v>
          </cell>
          <cell r="M492">
            <v>0</v>
          </cell>
          <cell r="N492">
            <v>1341.8171500630513</v>
          </cell>
        </row>
        <row r="493">
          <cell r="A493" t="str">
            <v>Plomeros</v>
          </cell>
          <cell r="B493" t="str">
            <v xml:space="preserve">M.O. PLOMERÍA (BOMBA DE AGUA, INST. CIRCUITO COMPLETO  </v>
          </cell>
          <cell r="N493" t="str">
            <v>P. A.</v>
          </cell>
        </row>
        <row r="494">
          <cell r="A494" t="str">
            <v>Plomeros</v>
          </cell>
          <cell r="B494" t="str">
            <v>M. O.1035-1 [1] Montar bomba c/circ. tub. ¾"-1"</v>
          </cell>
          <cell r="C494" t="str">
            <v>Ud</v>
          </cell>
          <cell r="D494">
            <v>0.27</v>
          </cell>
          <cell r="E494">
            <v>1</v>
          </cell>
          <cell r="F494">
            <v>0</v>
          </cell>
          <cell r="G494">
            <v>1</v>
          </cell>
          <cell r="H494">
            <v>0</v>
          </cell>
          <cell r="I494">
            <v>0</v>
          </cell>
          <cell r="J494">
            <v>0</v>
          </cell>
          <cell r="K494">
            <v>0</v>
          </cell>
          <cell r="L494">
            <v>0</v>
          </cell>
          <cell r="M494">
            <v>0</v>
          </cell>
          <cell r="N494">
            <v>9094.5384615384573</v>
          </cell>
        </row>
        <row r="495">
          <cell r="A495" t="str">
            <v>Plomeros</v>
          </cell>
          <cell r="B495" t="str">
            <v>M. O.1035-2 [2] Montar bomba c/circ. tub. 1 ¼ en adelante</v>
          </cell>
          <cell r="C495" t="str">
            <v>Ud</v>
          </cell>
          <cell r="D495">
            <v>0.21</v>
          </cell>
          <cell r="E495">
            <v>1</v>
          </cell>
          <cell r="F495">
            <v>0</v>
          </cell>
          <cell r="G495">
            <v>1</v>
          </cell>
          <cell r="H495">
            <v>0</v>
          </cell>
          <cell r="I495">
            <v>0</v>
          </cell>
          <cell r="J495">
            <v>0</v>
          </cell>
          <cell r="K495">
            <v>0</v>
          </cell>
          <cell r="L495">
            <v>0</v>
          </cell>
          <cell r="M495">
            <v>0</v>
          </cell>
          <cell r="N495">
            <v>11692.978021978019</v>
          </cell>
        </row>
        <row r="496">
          <cell r="A496" t="str">
            <v>Plomeros</v>
          </cell>
          <cell r="B496" t="str">
            <v xml:space="preserve">M.O. PLOMERÍA (BOMBA DE AGUA, SIN EL CIRCUITO)  </v>
          </cell>
          <cell r="N496" t="str">
            <v>P. A.</v>
          </cell>
        </row>
        <row r="497">
          <cell r="A497" t="str">
            <v>Plomeros</v>
          </cell>
          <cell r="B497" t="str">
            <v>M. O.1036-1 [1] Montar bomba s/circ. tub. ¾"</v>
          </cell>
          <cell r="C497" t="str">
            <v>Ud</v>
          </cell>
          <cell r="D497">
            <v>0.8</v>
          </cell>
          <cell r="E497">
            <v>1</v>
          </cell>
          <cell r="F497">
            <v>0</v>
          </cell>
          <cell r="G497">
            <v>1</v>
          </cell>
          <cell r="H497">
            <v>0</v>
          </cell>
          <cell r="I497">
            <v>0</v>
          </cell>
          <cell r="J497">
            <v>0</v>
          </cell>
          <cell r="K497">
            <v>0</v>
          </cell>
          <cell r="L497">
            <v>0</v>
          </cell>
          <cell r="M497">
            <v>0</v>
          </cell>
          <cell r="N497">
            <v>3069.4067307692294</v>
          </cell>
        </row>
        <row r="498">
          <cell r="A498" t="str">
            <v>Plomeros</v>
          </cell>
          <cell r="B498" t="str">
            <v>M. O.1036-2 [2] Montar bomba s/circ. tub. 1"-1 ¼"</v>
          </cell>
          <cell r="C498" t="str">
            <v>Ud</v>
          </cell>
          <cell r="D498">
            <v>0.55000000000000004</v>
          </cell>
          <cell r="E498">
            <v>1</v>
          </cell>
          <cell r="F498">
            <v>0</v>
          </cell>
          <cell r="G498">
            <v>1</v>
          </cell>
          <cell r="H498">
            <v>0</v>
          </cell>
          <cell r="I498">
            <v>0</v>
          </cell>
          <cell r="J498">
            <v>0</v>
          </cell>
          <cell r="K498">
            <v>0</v>
          </cell>
          <cell r="L498">
            <v>0</v>
          </cell>
          <cell r="M498">
            <v>0</v>
          </cell>
          <cell r="N498">
            <v>4464.5916083916063</v>
          </cell>
        </row>
        <row r="499">
          <cell r="A499" t="str">
            <v>Plomeros</v>
          </cell>
          <cell r="B499" t="str">
            <v>M. O.1036-3 [3] Montar bomba s/circ. tub. 1 ½"-2"</v>
          </cell>
          <cell r="C499" t="str">
            <v>Ud</v>
          </cell>
          <cell r="D499">
            <v>0.4</v>
          </cell>
          <cell r="E499">
            <v>1</v>
          </cell>
          <cell r="F499">
            <v>0</v>
          </cell>
          <cell r="G499">
            <v>1</v>
          </cell>
          <cell r="H499">
            <v>0</v>
          </cell>
          <cell r="I499">
            <v>0</v>
          </cell>
          <cell r="J499">
            <v>0</v>
          </cell>
          <cell r="K499">
            <v>0</v>
          </cell>
          <cell r="L499">
            <v>0</v>
          </cell>
          <cell r="M499">
            <v>0</v>
          </cell>
          <cell r="N499">
            <v>6138.8134615384588</v>
          </cell>
        </row>
        <row r="500">
          <cell r="A500" t="str">
            <v>Plomeros</v>
          </cell>
          <cell r="B500" t="str">
            <v>M. O.1036-4 [4] Montar tanque Hidroneumático tub. 1 ½"-2"</v>
          </cell>
          <cell r="C500" t="str">
            <v>Ud</v>
          </cell>
          <cell r="D500">
            <v>1</v>
          </cell>
          <cell r="E500">
            <v>1</v>
          </cell>
          <cell r="F500">
            <v>0</v>
          </cell>
          <cell r="G500">
            <v>1</v>
          </cell>
          <cell r="H500">
            <v>0</v>
          </cell>
          <cell r="I500">
            <v>0</v>
          </cell>
          <cell r="J500">
            <v>0</v>
          </cell>
          <cell r="K500">
            <v>0</v>
          </cell>
          <cell r="L500">
            <v>0</v>
          </cell>
          <cell r="M500">
            <v>0</v>
          </cell>
          <cell r="N500">
            <v>2455.5253846153837</v>
          </cell>
        </row>
        <row r="501">
          <cell r="A501" t="str">
            <v>Plomeros</v>
          </cell>
          <cell r="B501" t="str">
            <v xml:space="preserve">M.O. PLOMERÍA (CALENTADOR DE AGUA EXCLUSIVO)  </v>
          </cell>
          <cell r="N501" t="str">
            <v>P. A.</v>
          </cell>
        </row>
        <row r="502">
          <cell r="A502" t="str">
            <v>Plomeros</v>
          </cell>
          <cell r="B502" t="str">
            <v>M. O.1037-1 [1] Montar calent. de gas</v>
          </cell>
          <cell r="C502" t="str">
            <v>Ud</v>
          </cell>
          <cell r="D502">
            <v>1</v>
          </cell>
          <cell r="E502">
            <v>1</v>
          </cell>
          <cell r="F502">
            <v>0</v>
          </cell>
          <cell r="G502">
            <v>1</v>
          </cell>
          <cell r="H502">
            <v>0</v>
          </cell>
          <cell r="I502">
            <v>0</v>
          </cell>
          <cell r="J502">
            <v>0</v>
          </cell>
          <cell r="K502">
            <v>0</v>
          </cell>
          <cell r="L502">
            <v>0</v>
          </cell>
          <cell r="M502">
            <v>0</v>
          </cell>
          <cell r="N502">
            <v>2455.5253846153837</v>
          </cell>
        </row>
        <row r="503">
          <cell r="A503" t="str">
            <v>Plomeros</v>
          </cell>
          <cell r="B503" t="str">
            <v>M. O.1037-2 [2] Montar calent. eléct. hasta 12 gl.</v>
          </cell>
          <cell r="C503" t="str">
            <v>Ud</v>
          </cell>
          <cell r="D503">
            <v>1.37</v>
          </cell>
          <cell r="E503">
            <v>1</v>
          </cell>
          <cell r="F503">
            <v>0</v>
          </cell>
          <cell r="G503">
            <v>1</v>
          </cell>
          <cell r="H503">
            <v>0</v>
          </cell>
          <cell r="I503">
            <v>0</v>
          </cell>
          <cell r="J503">
            <v>0</v>
          </cell>
          <cell r="K503">
            <v>0</v>
          </cell>
          <cell r="L503">
            <v>0</v>
          </cell>
          <cell r="M503">
            <v>0</v>
          </cell>
          <cell r="N503">
            <v>1792.3542953396959</v>
          </cell>
        </row>
        <row r="504">
          <cell r="A504" t="str">
            <v>Plomeros</v>
          </cell>
          <cell r="B504" t="str">
            <v>M. O.1037-3 [3] Montar calent. eléct. 18-50 gl.</v>
          </cell>
          <cell r="C504" t="str">
            <v>Ud</v>
          </cell>
          <cell r="D504">
            <v>1.1399999999999999</v>
          </cell>
          <cell r="E504">
            <v>1</v>
          </cell>
          <cell r="F504">
            <v>0</v>
          </cell>
          <cell r="G504">
            <v>1</v>
          </cell>
          <cell r="H504">
            <v>0</v>
          </cell>
          <cell r="I504">
            <v>0</v>
          </cell>
          <cell r="J504">
            <v>0</v>
          </cell>
          <cell r="K504">
            <v>0</v>
          </cell>
          <cell r="L504">
            <v>0</v>
          </cell>
          <cell r="M504">
            <v>0</v>
          </cell>
          <cell r="N504">
            <v>2153.9696356275299</v>
          </cell>
        </row>
        <row r="505">
          <cell r="A505" t="str">
            <v>Plomeros</v>
          </cell>
          <cell r="B505" t="str">
            <v>M. O.1037-4 [4] Montar calent. industrial</v>
          </cell>
          <cell r="C505" t="str">
            <v>Ud</v>
          </cell>
          <cell r="D505" t="str">
            <v>P. A.</v>
          </cell>
          <cell r="E505">
            <v>1</v>
          </cell>
          <cell r="F505">
            <v>0</v>
          </cell>
          <cell r="G505">
            <v>1</v>
          </cell>
          <cell r="H505">
            <v>0</v>
          </cell>
          <cell r="I505">
            <v>0</v>
          </cell>
          <cell r="J505">
            <v>0</v>
          </cell>
          <cell r="K505">
            <v>0</v>
          </cell>
          <cell r="L505">
            <v>0</v>
          </cell>
          <cell r="M505">
            <v>0</v>
          </cell>
          <cell r="N505" t="str">
            <v>P. A.</v>
          </cell>
        </row>
        <row r="506">
          <cell r="A506" t="str">
            <v>Plomeros</v>
          </cell>
          <cell r="B506" t="str">
            <v>M. O.1037-5 [5] Programación calentador</v>
          </cell>
          <cell r="C506" t="str">
            <v>Ud</v>
          </cell>
          <cell r="D506">
            <v>0.12614283471592913</v>
          </cell>
          <cell r="E506">
            <v>1</v>
          </cell>
          <cell r="F506">
            <v>0</v>
          </cell>
          <cell r="G506">
            <v>1</v>
          </cell>
          <cell r="H506">
            <v>0</v>
          </cell>
          <cell r="I506">
            <v>0</v>
          </cell>
          <cell r="J506">
            <v>0</v>
          </cell>
          <cell r="K506">
            <v>0</v>
          </cell>
          <cell r="L506">
            <v>0</v>
          </cell>
          <cell r="M506">
            <v>0</v>
          </cell>
          <cell r="N506">
            <v>19466.229613003168</v>
          </cell>
        </row>
        <row r="507">
          <cell r="A507" t="str">
            <v>Plomeros</v>
          </cell>
          <cell r="B507" t="str">
            <v xml:space="preserve">M.O. PLOMERÍA (COL. ABASTECER AGUA, COBRE, POR PLANTA)  </v>
          </cell>
          <cell r="N507" t="str">
            <v>P. A.</v>
          </cell>
        </row>
        <row r="508">
          <cell r="A508" t="str">
            <v>Plomeros</v>
          </cell>
          <cell r="B508" t="str">
            <v xml:space="preserve">M. O.1038-1 [1] Col. agua ½" cobre , soldada o roscada, </v>
          </cell>
          <cell r="C508" t="str">
            <v>Ud</v>
          </cell>
          <cell r="D508">
            <v>2.19</v>
          </cell>
          <cell r="E508">
            <v>1</v>
          </cell>
          <cell r="F508">
            <v>0</v>
          </cell>
          <cell r="G508">
            <v>1</v>
          </cell>
          <cell r="H508">
            <v>0</v>
          </cell>
          <cell r="I508">
            <v>0</v>
          </cell>
          <cell r="J508">
            <v>0</v>
          </cell>
          <cell r="K508">
            <v>0</v>
          </cell>
          <cell r="L508">
            <v>0</v>
          </cell>
          <cell r="M508">
            <v>0</v>
          </cell>
          <cell r="N508">
            <v>1121.2444678609058</v>
          </cell>
        </row>
        <row r="509">
          <cell r="A509" t="str">
            <v>Plomeros</v>
          </cell>
          <cell r="B509" t="str">
            <v xml:space="preserve">M. O.1038-2 [2] Col. agua ¾" cobre , soldada o roscada, </v>
          </cell>
          <cell r="C509" t="str">
            <v>Ud</v>
          </cell>
          <cell r="D509">
            <v>1.56</v>
          </cell>
          <cell r="E509">
            <v>1</v>
          </cell>
          <cell r="F509">
            <v>0</v>
          </cell>
          <cell r="G509">
            <v>1</v>
          </cell>
          <cell r="H509">
            <v>0</v>
          </cell>
          <cell r="I509">
            <v>0</v>
          </cell>
          <cell r="J509">
            <v>0</v>
          </cell>
          <cell r="K509">
            <v>0</v>
          </cell>
          <cell r="L509">
            <v>0</v>
          </cell>
          <cell r="M509">
            <v>0</v>
          </cell>
          <cell r="N509">
            <v>1574.0547337278101</v>
          </cell>
        </row>
        <row r="510">
          <cell r="A510" t="str">
            <v>Plomeros</v>
          </cell>
          <cell r="B510" t="str">
            <v xml:space="preserve">M. O.1038-3 [3] Col. agua 1" cobre, soldada o roscada, </v>
          </cell>
          <cell r="C510" t="str">
            <v>Ud</v>
          </cell>
          <cell r="D510">
            <v>1.37</v>
          </cell>
          <cell r="E510">
            <v>1</v>
          </cell>
          <cell r="F510">
            <v>0</v>
          </cell>
          <cell r="G510">
            <v>1</v>
          </cell>
          <cell r="H510">
            <v>0</v>
          </cell>
          <cell r="I510">
            <v>0</v>
          </cell>
          <cell r="J510">
            <v>0</v>
          </cell>
          <cell r="K510">
            <v>0</v>
          </cell>
          <cell r="L510">
            <v>0</v>
          </cell>
          <cell r="M510">
            <v>0</v>
          </cell>
          <cell r="N510">
            <v>1792.3542953396959</v>
          </cell>
        </row>
        <row r="511">
          <cell r="A511" t="str">
            <v>Plomeros</v>
          </cell>
          <cell r="B511" t="str">
            <v xml:space="preserve">M. O.1038-4 [4] Col. agua 1 ¼" en adelante, cobre, soldar o rosca </v>
          </cell>
          <cell r="C511" t="str">
            <v>Ud</v>
          </cell>
          <cell r="D511" t="str">
            <v>P. A.</v>
          </cell>
          <cell r="E511">
            <v>0</v>
          </cell>
          <cell r="F511">
            <v>0</v>
          </cell>
          <cell r="G511">
            <v>0</v>
          </cell>
          <cell r="H511">
            <v>0</v>
          </cell>
          <cell r="I511">
            <v>0</v>
          </cell>
          <cell r="J511">
            <v>0</v>
          </cell>
          <cell r="K511">
            <v>0</v>
          </cell>
          <cell r="L511">
            <v>0</v>
          </cell>
          <cell r="M511">
            <v>0</v>
          </cell>
          <cell r="N511" t="str">
            <v>P. A.</v>
          </cell>
        </row>
        <row r="512">
          <cell r="A512" t="str">
            <v>Plomeros</v>
          </cell>
          <cell r="B512" t="str">
            <v xml:space="preserve">M.O. PLOMERÍA (COL. ABASTECER AGUA, H.G., POR PLANTA)  </v>
          </cell>
          <cell r="N512" t="str">
            <v>P. A.</v>
          </cell>
        </row>
        <row r="513">
          <cell r="A513" t="str">
            <v>Plomeros</v>
          </cell>
          <cell r="B513" t="str">
            <v>M. O.1039-1 [1] Col. agua ½" ó ¾", h.g. o pve</v>
          </cell>
          <cell r="C513" t="str">
            <v>Ud</v>
          </cell>
          <cell r="D513">
            <v>6.5</v>
          </cell>
          <cell r="E513">
            <v>1</v>
          </cell>
          <cell r="F513">
            <v>0</v>
          </cell>
          <cell r="G513">
            <v>1</v>
          </cell>
          <cell r="H513">
            <v>0</v>
          </cell>
          <cell r="I513">
            <v>0</v>
          </cell>
          <cell r="J513">
            <v>0</v>
          </cell>
          <cell r="K513">
            <v>0</v>
          </cell>
          <cell r="L513">
            <v>0</v>
          </cell>
          <cell r="M513">
            <v>0</v>
          </cell>
          <cell r="N513">
            <v>377.77313609467444</v>
          </cell>
        </row>
        <row r="514">
          <cell r="A514" t="str">
            <v>Plomeros</v>
          </cell>
          <cell r="B514" t="str">
            <v>M. O.1039-2 [2] Col. agua 1" ó 1 ¼", h.g. o pve</v>
          </cell>
          <cell r="C514" t="str">
            <v>Ud</v>
          </cell>
          <cell r="D514">
            <v>5.7</v>
          </cell>
          <cell r="E514">
            <v>1</v>
          </cell>
          <cell r="F514">
            <v>0</v>
          </cell>
          <cell r="G514">
            <v>1</v>
          </cell>
          <cell r="H514">
            <v>0</v>
          </cell>
          <cell r="I514">
            <v>0</v>
          </cell>
          <cell r="J514">
            <v>0</v>
          </cell>
          <cell r="K514">
            <v>0</v>
          </cell>
          <cell r="L514">
            <v>0</v>
          </cell>
          <cell r="M514">
            <v>0</v>
          </cell>
          <cell r="N514">
            <v>430.79392712550589</v>
          </cell>
        </row>
        <row r="515">
          <cell r="A515" t="str">
            <v>Plomeros</v>
          </cell>
          <cell r="B515" t="str">
            <v>M. O.1039-3 [3] Col. agua 1 ½", h.g. o pve</v>
          </cell>
          <cell r="C515" t="str">
            <v>Ud</v>
          </cell>
          <cell r="D515">
            <v>3.65</v>
          </cell>
          <cell r="E515">
            <v>1</v>
          </cell>
          <cell r="F515">
            <v>0</v>
          </cell>
          <cell r="G515">
            <v>1</v>
          </cell>
          <cell r="H515">
            <v>0</v>
          </cell>
          <cell r="I515">
            <v>0</v>
          </cell>
          <cell r="J515">
            <v>0</v>
          </cell>
          <cell r="K515">
            <v>0</v>
          </cell>
          <cell r="L515">
            <v>0</v>
          </cell>
          <cell r="M515">
            <v>0</v>
          </cell>
          <cell r="N515">
            <v>672.74668071654355</v>
          </cell>
        </row>
        <row r="516">
          <cell r="A516" t="str">
            <v>Plomeros</v>
          </cell>
          <cell r="B516" t="str">
            <v>M. O.1039-4 [4] Col. agua 2", h.g. o pve</v>
          </cell>
          <cell r="C516" t="str">
            <v>Ud</v>
          </cell>
          <cell r="D516">
            <v>3.13</v>
          </cell>
          <cell r="E516">
            <v>1</v>
          </cell>
          <cell r="F516">
            <v>0</v>
          </cell>
          <cell r="G516">
            <v>1</v>
          </cell>
          <cell r="H516">
            <v>0</v>
          </cell>
          <cell r="I516">
            <v>0</v>
          </cell>
          <cell r="J516">
            <v>0</v>
          </cell>
          <cell r="K516">
            <v>0</v>
          </cell>
          <cell r="L516">
            <v>0</v>
          </cell>
          <cell r="M516">
            <v>0</v>
          </cell>
          <cell r="N516">
            <v>784.51290243302992</v>
          </cell>
        </row>
        <row r="517">
          <cell r="A517" t="str">
            <v>Plomeros</v>
          </cell>
          <cell r="B517" t="str">
            <v>M. O.1039-5 [5] Col. agua 3", h.g. o pve</v>
          </cell>
          <cell r="C517" t="str">
            <v>Ud</v>
          </cell>
          <cell r="D517">
            <v>2.74</v>
          </cell>
          <cell r="E517">
            <v>1</v>
          </cell>
          <cell r="F517">
            <v>0</v>
          </cell>
          <cell r="G517">
            <v>1</v>
          </cell>
          <cell r="H517">
            <v>0</v>
          </cell>
          <cell r="I517">
            <v>0</v>
          </cell>
          <cell r="J517">
            <v>0</v>
          </cell>
          <cell r="K517">
            <v>0</v>
          </cell>
          <cell r="L517">
            <v>0</v>
          </cell>
          <cell r="M517">
            <v>0</v>
          </cell>
          <cell r="N517">
            <v>896.17714766984795</v>
          </cell>
        </row>
        <row r="518">
          <cell r="A518" t="str">
            <v>Plomeros</v>
          </cell>
          <cell r="B518" t="str">
            <v>M. O.1039-6 [6] Col. agua 4", h.g. o pve</v>
          </cell>
          <cell r="C518" t="str">
            <v>Ud</v>
          </cell>
          <cell r="D518">
            <v>2.19</v>
          </cell>
          <cell r="E518">
            <v>1</v>
          </cell>
          <cell r="F518">
            <v>0</v>
          </cell>
          <cell r="G518">
            <v>1</v>
          </cell>
          <cell r="H518">
            <v>0</v>
          </cell>
          <cell r="I518">
            <v>0</v>
          </cell>
          <cell r="J518">
            <v>0</v>
          </cell>
          <cell r="K518">
            <v>0</v>
          </cell>
          <cell r="L518">
            <v>0</v>
          </cell>
          <cell r="M518">
            <v>0</v>
          </cell>
          <cell r="N518">
            <v>1121.2444678609058</v>
          </cell>
        </row>
        <row r="519">
          <cell r="A519" t="str">
            <v>Plomeros</v>
          </cell>
          <cell r="B519" t="str">
            <v>M. O.1039-7 [7] Col. agua 5" o más, h.g. o pve</v>
          </cell>
          <cell r="C519" t="str">
            <v>Ud</v>
          </cell>
          <cell r="D519">
            <v>1.83</v>
          </cell>
          <cell r="E519">
            <v>1</v>
          </cell>
          <cell r="F519">
            <v>0</v>
          </cell>
          <cell r="G519">
            <v>1</v>
          </cell>
          <cell r="H519">
            <v>0</v>
          </cell>
          <cell r="I519">
            <v>0</v>
          </cell>
          <cell r="J519">
            <v>0</v>
          </cell>
          <cell r="K519">
            <v>0</v>
          </cell>
          <cell r="L519">
            <v>0</v>
          </cell>
          <cell r="M519">
            <v>0</v>
          </cell>
          <cell r="N519">
            <v>1341.8171500630513</v>
          </cell>
        </row>
        <row r="520">
          <cell r="A520" t="str">
            <v>Plomeros</v>
          </cell>
          <cell r="B520" t="str">
            <v xml:space="preserve">M.O. PLOMERÍA (COL. DESAGÜE PLUVIAL, POR PLANTA)  </v>
          </cell>
          <cell r="N520" t="str">
            <v>P. A.</v>
          </cell>
        </row>
        <row r="521">
          <cell r="A521" t="str">
            <v>Plomeros</v>
          </cell>
          <cell r="B521" t="str">
            <v>M. O.1040-1 [1] Col. desagüe pluvial 2"</v>
          </cell>
          <cell r="C521" t="str">
            <v>Ud</v>
          </cell>
          <cell r="D521">
            <v>3.65</v>
          </cell>
          <cell r="E521">
            <v>1</v>
          </cell>
          <cell r="F521">
            <v>0</v>
          </cell>
          <cell r="G521">
            <v>1</v>
          </cell>
          <cell r="H521">
            <v>0</v>
          </cell>
          <cell r="I521">
            <v>0</v>
          </cell>
          <cell r="J521">
            <v>0</v>
          </cell>
          <cell r="K521">
            <v>0</v>
          </cell>
          <cell r="L521">
            <v>0</v>
          </cell>
          <cell r="M521">
            <v>0</v>
          </cell>
          <cell r="N521">
            <v>672.74668071654355</v>
          </cell>
        </row>
        <row r="522">
          <cell r="A522" t="str">
            <v>Plomeros</v>
          </cell>
          <cell r="B522" t="str">
            <v>M. O.1040-2 [2] Col. desagüe pluvial 3"</v>
          </cell>
          <cell r="C522" t="str">
            <v>Ud</v>
          </cell>
          <cell r="D522">
            <v>3.13</v>
          </cell>
          <cell r="E522">
            <v>1</v>
          </cell>
          <cell r="F522">
            <v>0</v>
          </cell>
          <cell r="G522">
            <v>1</v>
          </cell>
          <cell r="H522">
            <v>0</v>
          </cell>
          <cell r="I522">
            <v>0</v>
          </cell>
          <cell r="J522">
            <v>0</v>
          </cell>
          <cell r="K522">
            <v>0</v>
          </cell>
          <cell r="L522">
            <v>0</v>
          </cell>
          <cell r="M522">
            <v>0</v>
          </cell>
          <cell r="N522">
            <v>784.51290243302992</v>
          </cell>
        </row>
        <row r="523">
          <cell r="A523" t="str">
            <v>Plomeros</v>
          </cell>
          <cell r="B523" t="str">
            <v>M. O.1040-3 [3] Col. desagüe pluvial 4"</v>
          </cell>
          <cell r="C523" t="str">
            <v>Ud</v>
          </cell>
          <cell r="D523">
            <v>2.74</v>
          </cell>
          <cell r="E523">
            <v>1</v>
          </cell>
          <cell r="F523">
            <v>0</v>
          </cell>
          <cell r="G523">
            <v>1</v>
          </cell>
          <cell r="H523">
            <v>0</v>
          </cell>
          <cell r="I523">
            <v>0</v>
          </cell>
          <cell r="J523">
            <v>0</v>
          </cell>
          <cell r="K523">
            <v>0</v>
          </cell>
          <cell r="L523">
            <v>0</v>
          </cell>
          <cell r="M523">
            <v>0</v>
          </cell>
          <cell r="N523">
            <v>896.17714766984795</v>
          </cell>
        </row>
        <row r="524">
          <cell r="A524" t="str">
            <v>Plomeros</v>
          </cell>
          <cell r="B524" t="str">
            <v>M. O.1040-4 [4] Col. desagüe pluvial 5" ó 6"</v>
          </cell>
          <cell r="C524" t="str">
            <v>Ud</v>
          </cell>
          <cell r="D524">
            <v>2.19</v>
          </cell>
          <cell r="E524">
            <v>1</v>
          </cell>
          <cell r="F524">
            <v>0</v>
          </cell>
          <cell r="G524">
            <v>1</v>
          </cell>
          <cell r="H524">
            <v>0</v>
          </cell>
          <cell r="I524">
            <v>0</v>
          </cell>
          <cell r="J524">
            <v>0</v>
          </cell>
          <cell r="K524">
            <v>0</v>
          </cell>
          <cell r="L524">
            <v>0</v>
          </cell>
          <cell r="M524">
            <v>0</v>
          </cell>
          <cell r="N524">
            <v>1121.2444678609058</v>
          </cell>
        </row>
        <row r="525">
          <cell r="A525" t="str">
            <v>Plomeros</v>
          </cell>
          <cell r="B525" t="str">
            <v xml:space="preserve">M.O. PLOMERÍA (CONEXIÓN AL SÉPTICO Y FILTRANTE)  </v>
          </cell>
          <cell r="N525" t="str">
            <v>P. A.</v>
          </cell>
        </row>
        <row r="526">
          <cell r="A526" t="str">
            <v>Plomeros</v>
          </cell>
          <cell r="B526" t="str">
            <v>M. O.1041-1 [1] Conectar a cloaca</v>
          </cell>
          <cell r="C526" t="str">
            <v>Ud</v>
          </cell>
          <cell r="D526">
            <v>2</v>
          </cell>
          <cell r="E526">
            <v>1</v>
          </cell>
          <cell r="F526">
            <v>0</v>
          </cell>
          <cell r="G526">
            <v>1</v>
          </cell>
          <cell r="H526">
            <v>0</v>
          </cell>
          <cell r="I526">
            <v>0</v>
          </cell>
          <cell r="J526">
            <v>0</v>
          </cell>
          <cell r="K526">
            <v>0</v>
          </cell>
          <cell r="L526">
            <v>0</v>
          </cell>
          <cell r="M526">
            <v>0</v>
          </cell>
          <cell r="N526">
            <v>1227.7626923076919</v>
          </cell>
        </row>
        <row r="527">
          <cell r="A527" t="str">
            <v>Plomeros</v>
          </cell>
          <cell r="B527" t="str">
            <v>M. O.1041-2 [2] Conectar séptico 1 cám. y filt., tub. 4"</v>
          </cell>
          <cell r="C527" t="str">
            <v>Ud</v>
          </cell>
          <cell r="D527">
            <v>0.61</v>
          </cell>
          <cell r="E527">
            <v>1</v>
          </cell>
          <cell r="F527">
            <v>0</v>
          </cell>
          <cell r="G527">
            <v>1</v>
          </cell>
          <cell r="H527">
            <v>0</v>
          </cell>
          <cell r="I527">
            <v>0</v>
          </cell>
          <cell r="J527">
            <v>0</v>
          </cell>
          <cell r="K527">
            <v>0</v>
          </cell>
          <cell r="L527">
            <v>0</v>
          </cell>
          <cell r="M527">
            <v>0</v>
          </cell>
          <cell r="N527">
            <v>4025.4514501891535</v>
          </cell>
        </row>
        <row r="528">
          <cell r="A528" t="str">
            <v>Plomeros</v>
          </cell>
          <cell r="B528" t="str">
            <v>M. O.1041-3 [3] Conectar séptico 1 cám. y filt., tub. 5"</v>
          </cell>
          <cell r="C528" t="str">
            <v>Ud</v>
          </cell>
          <cell r="D528">
            <v>0.61</v>
          </cell>
          <cell r="E528">
            <v>1</v>
          </cell>
          <cell r="F528">
            <v>0</v>
          </cell>
          <cell r="G528">
            <v>1</v>
          </cell>
          <cell r="H528">
            <v>0</v>
          </cell>
          <cell r="I528">
            <v>0</v>
          </cell>
          <cell r="J528">
            <v>0</v>
          </cell>
          <cell r="K528">
            <v>0</v>
          </cell>
          <cell r="L528">
            <v>0</v>
          </cell>
          <cell r="M528">
            <v>0</v>
          </cell>
          <cell r="N528">
            <v>4025.4514501891535</v>
          </cell>
        </row>
        <row r="529">
          <cell r="A529" t="str">
            <v>Plomeros</v>
          </cell>
          <cell r="B529" t="str">
            <v>M. O.1041-4 [4] Conectar séptico 1 cám. y filt., tub. 6"</v>
          </cell>
          <cell r="C529" t="str">
            <v>Ud</v>
          </cell>
          <cell r="D529">
            <v>0.55000000000000004</v>
          </cell>
          <cell r="E529">
            <v>1</v>
          </cell>
          <cell r="F529">
            <v>0</v>
          </cell>
          <cell r="G529">
            <v>1</v>
          </cell>
          <cell r="H529">
            <v>0</v>
          </cell>
          <cell r="I529">
            <v>0</v>
          </cell>
          <cell r="J529">
            <v>0</v>
          </cell>
          <cell r="K529">
            <v>0</v>
          </cell>
          <cell r="L529">
            <v>0</v>
          </cell>
          <cell r="M529">
            <v>0</v>
          </cell>
          <cell r="N529">
            <v>4464.5916083916063</v>
          </cell>
        </row>
        <row r="530">
          <cell r="A530" t="str">
            <v>Plomeros</v>
          </cell>
          <cell r="B530" t="str">
            <v>M. O.1041-5 [5] Conectar séptico 1 cám. y filt., tub. 8"</v>
          </cell>
          <cell r="C530" t="str">
            <v>Ud</v>
          </cell>
          <cell r="D530">
            <v>0.5</v>
          </cell>
          <cell r="E530">
            <v>1</v>
          </cell>
          <cell r="F530">
            <v>0</v>
          </cell>
          <cell r="G530">
            <v>1</v>
          </cell>
          <cell r="H530">
            <v>0</v>
          </cell>
          <cell r="I530">
            <v>0</v>
          </cell>
          <cell r="J530">
            <v>0</v>
          </cell>
          <cell r="K530">
            <v>0</v>
          </cell>
          <cell r="L530">
            <v>0</v>
          </cell>
          <cell r="M530">
            <v>0</v>
          </cell>
          <cell r="N530">
            <v>4911.0507692307674</v>
          </cell>
        </row>
        <row r="531">
          <cell r="A531" t="str">
            <v>Plomeros</v>
          </cell>
          <cell r="B531" t="str">
            <v>M. O.1041-6 [6] Conectar séptico 2 cám. y filt., tub. 4"</v>
          </cell>
          <cell r="C531" t="str">
            <v>Ud</v>
          </cell>
          <cell r="D531">
            <v>0.49</v>
          </cell>
          <cell r="E531">
            <v>1</v>
          </cell>
          <cell r="F531">
            <v>0</v>
          </cell>
          <cell r="G531">
            <v>1</v>
          </cell>
          <cell r="H531">
            <v>0</v>
          </cell>
          <cell r="I531">
            <v>0</v>
          </cell>
          <cell r="J531">
            <v>0</v>
          </cell>
          <cell r="K531">
            <v>0</v>
          </cell>
          <cell r="L531">
            <v>0</v>
          </cell>
          <cell r="M531">
            <v>0</v>
          </cell>
          <cell r="N531">
            <v>5011.2762951334362</v>
          </cell>
        </row>
        <row r="532">
          <cell r="A532" t="str">
            <v>Plomeros</v>
          </cell>
          <cell r="B532" t="str">
            <v>M. O.1041-7 [7] Conectar séptico 2 cám. y filt., tub. 5"</v>
          </cell>
          <cell r="C532" t="str">
            <v>Ud</v>
          </cell>
          <cell r="D532">
            <v>0.49</v>
          </cell>
          <cell r="E532">
            <v>1</v>
          </cell>
          <cell r="F532">
            <v>0</v>
          </cell>
          <cell r="G532">
            <v>1</v>
          </cell>
          <cell r="H532">
            <v>0</v>
          </cell>
          <cell r="I532">
            <v>0</v>
          </cell>
          <cell r="J532">
            <v>0</v>
          </cell>
          <cell r="K532">
            <v>0</v>
          </cell>
          <cell r="L532">
            <v>0</v>
          </cell>
          <cell r="M532">
            <v>0</v>
          </cell>
          <cell r="N532">
            <v>5011.2762951334362</v>
          </cell>
        </row>
        <row r="533">
          <cell r="A533" t="str">
            <v>Plomeros</v>
          </cell>
          <cell r="B533" t="str">
            <v>M. O.1041-8 [8] Conectar séptico 2 cám. y filt., tub. 6"</v>
          </cell>
          <cell r="C533" t="str">
            <v>Ud</v>
          </cell>
          <cell r="D533">
            <v>0.44</v>
          </cell>
          <cell r="E533">
            <v>1</v>
          </cell>
          <cell r="F533">
            <v>0</v>
          </cell>
          <cell r="G533">
            <v>1</v>
          </cell>
          <cell r="H533">
            <v>0</v>
          </cell>
          <cell r="I533">
            <v>0</v>
          </cell>
          <cell r="J533">
            <v>0</v>
          </cell>
          <cell r="K533">
            <v>0</v>
          </cell>
          <cell r="L533">
            <v>0</v>
          </cell>
          <cell r="M533">
            <v>0</v>
          </cell>
          <cell r="N533">
            <v>5580.7395104895086</v>
          </cell>
        </row>
        <row r="534">
          <cell r="A534" t="str">
            <v>Plomeros</v>
          </cell>
          <cell r="B534" t="str">
            <v>M. O.1041-9 [9] Conectar séptico 2 cám. y filt., tub. 8"</v>
          </cell>
          <cell r="C534" t="str">
            <v>Ud</v>
          </cell>
          <cell r="D534">
            <v>0.4</v>
          </cell>
          <cell r="E534">
            <v>1</v>
          </cell>
          <cell r="F534">
            <v>0</v>
          </cell>
          <cell r="G534">
            <v>1</v>
          </cell>
          <cell r="H534">
            <v>0</v>
          </cell>
          <cell r="I534">
            <v>0</v>
          </cell>
          <cell r="J534">
            <v>0</v>
          </cell>
          <cell r="K534">
            <v>0</v>
          </cell>
          <cell r="L534">
            <v>0</v>
          </cell>
          <cell r="M534">
            <v>0</v>
          </cell>
          <cell r="N534">
            <v>6138.8134615384588</v>
          </cell>
        </row>
        <row r="535">
          <cell r="A535" t="str">
            <v>Plomeros</v>
          </cell>
          <cell r="B535" t="str">
            <v xml:space="preserve">M.O. PLOMERÍA (CONEXIÓN AL SÉPTICO Y FILTRANTE)  </v>
          </cell>
          <cell r="N535" t="str">
            <v>P. A.</v>
          </cell>
        </row>
        <row r="536">
          <cell r="A536" t="str">
            <v>Plomeros</v>
          </cell>
          <cell r="B536" t="str">
            <v>M. O.1042-1 [1] Desagüe 2"</v>
          </cell>
          <cell r="C536" t="str">
            <v>Ud</v>
          </cell>
          <cell r="D536">
            <v>3.13</v>
          </cell>
          <cell r="E536">
            <v>1</v>
          </cell>
          <cell r="F536">
            <v>0</v>
          </cell>
          <cell r="G536">
            <v>1</v>
          </cell>
          <cell r="H536">
            <v>0</v>
          </cell>
          <cell r="I536">
            <v>0</v>
          </cell>
          <cell r="J536">
            <v>0</v>
          </cell>
          <cell r="K536">
            <v>0</v>
          </cell>
          <cell r="L536">
            <v>0</v>
          </cell>
          <cell r="M536">
            <v>0</v>
          </cell>
          <cell r="N536">
            <v>784.51290243302992</v>
          </cell>
        </row>
        <row r="537">
          <cell r="A537" t="str">
            <v>Plomeros</v>
          </cell>
          <cell r="B537" t="str">
            <v>M. O.1042-2 [2] Desagüe 3" y 4"</v>
          </cell>
          <cell r="C537" t="str">
            <v>Ud</v>
          </cell>
          <cell r="D537">
            <v>2.4300000000000002</v>
          </cell>
          <cell r="E537">
            <v>1</v>
          </cell>
          <cell r="F537">
            <v>0</v>
          </cell>
          <cell r="G537">
            <v>1</v>
          </cell>
          <cell r="H537">
            <v>0</v>
          </cell>
          <cell r="I537">
            <v>0</v>
          </cell>
          <cell r="J537">
            <v>0</v>
          </cell>
          <cell r="K537">
            <v>0</v>
          </cell>
          <cell r="L537">
            <v>0</v>
          </cell>
          <cell r="M537">
            <v>0</v>
          </cell>
          <cell r="N537">
            <v>1010.5042735042731</v>
          </cell>
        </row>
        <row r="538">
          <cell r="A538" t="str">
            <v>Plomeros</v>
          </cell>
          <cell r="B538" t="str">
            <v>M. O.1042-3 [3] Desagüe inodoro de pared</v>
          </cell>
          <cell r="C538" t="str">
            <v>Ud</v>
          </cell>
          <cell r="D538">
            <v>1.99</v>
          </cell>
          <cell r="E538">
            <v>1</v>
          </cell>
          <cell r="F538">
            <v>0</v>
          </cell>
          <cell r="G538">
            <v>1</v>
          </cell>
          <cell r="H538">
            <v>0</v>
          </cell>
          <cell r="I538">
            <v>0</v>
          </cell>
          <cell r="J538">
            <v>0</v>
          </cell>
          <cell r="K538">
            <v>0</v>
          </cell>
          <cell r="L538">
            <v>0</v>
          </cell>
          <cell r="M538">
            <v>0</v>
          </cell>
          <cell r="N538">
            <v>1233.9323540780822</v>
          </cell>
        </row>
        <row r="539">
          <cell r="A539" t="str">
            <v>Plomeros</v>
          </cell>
          <cell r="B539" t="str">
            <v>M. O.1042-4 [4] Desagüe piso 2", con parrilla</v>
          </cell>
          <cell r="C539" t="str">
            <v>Ud</v>
          </cell>
          <cell r="D539">
            <v>2.74</v>
          </cell>
          <cell r="E539">
            <v>1</v>
          </cell>
          <cell r="F539">
            <v>0</v>
          </cell>
          <cell r="G539">
            <v>1</v>
          </cell>
          <cell r="H539">
            <v>0</v>
          </cell>
          <cell r="I539">
            <v>0</v>
          </cell>
          <cell r="J539">
            <v>0</v>
          </cell>
          <cell r="K539">
            <v>0</v>
          </cell>
          <cell r="L539">
            <v>0</v>
          </cell>
          <cell r="M539">
            <v>0</v>
          </cell>
          <cell r="N539">
            <v>896.17714766984795</v>
          </cell>
        </row>
        <row r="540">
          <cell r="A540" t="str">
            <v>Plomeros</v>
          </cell>
          <cell r="B540" t="str">
            <v>M. O.1042-5 [5] Desagüe piso 3" y 4", con parrilla</v>
          </cell>
          <cell r="C540" t="str">
            <v>Ud</v>
          </cell>
          <cell r="D540">
            <v>2.4300000000000002</v>
          </cell>
          <cell r="E540">
            <v>1</v>
          </cell>
          <cell r="F540">
            <v>0</v>
          </cell>
          <cell r="G540">
            <v>1</v>
          </cell>
          <cell r="H540">
            <v>0</v>
          </cell>
          <cell r="I540">
            <v>0</v>
          </cell>
          <cell r="J540">
            <v>0</v>
          </cell>
          <cell r="K540">
            <v>0</v>
          </cell>
          <cell r="L540">
            <v>0</v>
          </cell>
          <cell r="M540">
            <v>0</v>
          </cell>
          <cell r="N540">
            <v>1010.5042735042731</v>
          </cell>
        </row>
        <row r="541">
          <cell r="A541" t="str">
            <v>Plomeros</v>
          </cell>
          <cell r="B541" t="str">
            <v xml:space="preserve">M.O. PLOMERÍA (EMPALME A TUB. AGUA EXIST.)  </v>
          </cell>
          <cell r="N541" t="str">
            <v>P. A.</v>
          </cell>
        </row>
        <row r="542">
          <cell r="A542" t="str">
            <v>Plomeros</v>
          </cell>
          <cell r="B542" t="str">
            <v>M. O.1043-1 [1] Empalme tub. ½" ó ¾"</v>
          </cell>
          <cell r="C542" t="str">
            <v>Ud</v>
          </cell>
          <cell r="D542">
            <v>2.74</v>
          </cell>
          <cell r="E542">
            <v>1</v>
          </cell>
          <cell r="F542">
            <v>0</v>
          </cell>
          <cell r="G542">
            <v>1</v>
          </cell>
          <cell r="H542">
            <v>0</v>
          </cell>
          <cell r="I542">
            <v>0</v>
          </cell>
          <cell r="J542">
            <v>0</v>
          </cell>
          <cell r="K542">
            <v>0</v>
          </cell>
          <cell r="L542">
            <v>0</v>
          </cell>
          <cell r="M542">
            <v>0</v>
          </cell>
          <cell r="N542">
            <v>896.17714766984795</v>
          </cell>
        </row>
        <row r="543">
          <cell r="A543" t="str">
            <v>Plomeros</v>
          </cell>
          <cell r="B543" t="str">
            <v>M. O.1043-2 [2] Empalme tub. 1"</v>
          </cell>
          <cell r="C543" t="str">
            <v>Ud</v>
          </cell>
          <cell r="D543">
            <v>2.19</v>
          </cell>
          <cell r="E543">
            <v>1</v>
          </cell>
          <cell r="F543">
            <v>0</v>
          </cell>
          <cell r="G543">
            <v>1</v>
          </cell>
          <cell r="H543">
            <v>0</v>
          </cell>
          <cell r="I543">
            <v>0</v>
          </cell>
          <cell r="J543">
            <v>0</v>
          </cell>
          <cell r="K543">
            <v>0</v>
          </cell>
          <cell r="L543">
            <v>0</v>
          </cell>
          <cell r="M543">
            <v>0</v>
          </cell>
          <cell r="N543">
            <v>1121.2444678609058</v>
          </cell>
        </row>
        <row r="544">
          <cell r="A544" t="str">
            <v>Plomeros</v>
          </cell>
          <cell r="B544" t="str">
            <v>M. O.1043-3 [3] Empalme tub. 1 ¼" - 1 ½"</v>
          </cell>
          <cell r="C544" t="str">
            <v>Ud</v>
          </cell>
          <cell r="D544">
            <v>1.83</v>
          </cell>
          <cell r="E544">
            <v>1</v>
          </cell>
          <cell r="F544">
            <v>0</v>
          </cell>
          <cell r="G544">
            <v>1</v>
          </cell>
          <cell r="H544">
            <v>0</v>
          </cell>
          <cell r="I544">
            <v>0</v>
          </cell>
          <cell r="J544">
            <v>0</v>
          </cell>
          <cell r="K544">
            <v>0</v>
          </cell>
          <cell r="L544">
            <v>0</v>
          </cell>
          <cell r="M544">
            <v>0</v>
          </cell>
          <cell r="N544">
            <v>1341.8171500630513</v>
          </cell>
        </row>
        <row r="545">
          <cell r="A545" t="str">
            <v>Plomeros</v>
          </cell>
          <cell r="B545" t="str">
            <v>M. O.1043-4 [4] Empalme tub. 2"</v>
          </cell>
          <cell r="C545" t="str">
            <v>Ud</v>
          </cell>
          <cell r="D545">
            <v>1.56</v>
          </cell>
          <cell r="E545">
            <v>1</v>
          </cell>
          <cell r="F545">
            <v>0</v>
          </cell>
          <cell r="G545">
            <v>1</v>
          </cell>
          <cell r="H545">
            <v>0</v>
          </cell>
          <cell r="I545">
            <v>0</v>
          </cell>
          <cell r="J545">
            <v>0</v>
          </cell>
          <cell r="K545">
            <v>0</v>
          </cell>
          <cell r="L545">
            <v>0</v>
          </cell>
          <cell r="M545">
            <v>0</v>
          </cell>
          <cell r="N545">
            <v>1574.0547337278101</v>
          </cell>
        </row>
        <row r="546">
          <cell r="A546" t="str">
            <v>Plomeros</v>
          </cell>
          <cell r="B546" t="str">
            <v>M. O.1043-5 [5] Empalme tub. 2 ½" en adelante</v>
          </cell>
          <cell r="C546" t="str">
            <v>Ud</v>
          </cell>
          <cell r="D546" t="str">
            <v>P. A.</v>
          </cell>
          <cell r="E546">
            <v>0</v>
          </cell>
          <cell r="F546">
            <v>0</v>
          </cell>
          <cell r="G546">
            <v>0</v>
          </cell>
          <cell r="H546">
            <v>0</v>
          </cell>
          <cell r="I546">
            <v>0</v>
          </cell>
          <cell r="J546">
            <v>0</v>
          </cell>
          <cell r="K546">
            <v>0</v>
          </cell>
          <cell r="L546">
            <v>0</v>
          </cell>
          <cell r="M546">
            <v>0</v>
          </cell>
          <cell r="N546" t="str">
            <v>P. A.</v>
          </cell>
        </row>
        <row r="547">
          <cell r="A547" t="str">
            <v>Plomeros</v>
          </cell>
          <cell r="B547" t="str">
            <v xml:space="preserve">M.O. PLOMERÍA (EMPALME A TUB. ARRASTRE EXIST.)  </v>
          </cell>
          <cell r="N547" t="str">
            <v>P. A.</v>
          </cell>
        </row>
        <row r="548">
          <cell r="A548" t="str">
            <v>Plomeros</v>
          </cell>
          <cell r="B548" t="str">
            <v>M. O.1044-1 [1] Empalme tub. 2"</v>
          </cell>
          <cell r="C548" t="str">
            <v>Ud</v>
          </cell>
          <cell r="D548">
            <v>3.65</v>
          </cell>
          <cell r="E548">
            <v>1</v>
          </cell>
          <cell r="F548">
            <v>0</v>
          </cell>
          <cell r="G548">
            <v>1</v>
          </cell>
          <cell r="H548">
            <v>0</v>
          </cell>
          <cell r="I548">
            <v>0</v>
          </cell>
          <cell r="J548">
            <v>0</v>
          </cell>
          <cell r="K548">
            <v>0</v>
          </cell>
          <cell r="L548">
            <v>0</v>
          </cell>
          <cell r="M548">
            <v>0</v>
          </cell>
          <cell r="N548">
            <v>672.74668071654355</v>
          </cell>
        </row>
        <row r="549">
          <cell r="A549" t="str">
            <v>Plomeros</v>
          </cell>
          <cell r="B549" t="str">
            <v>M. O.1044-2 [2] Empalme tub. 3"</v>
          </cell>
          <cell r="C549" t="str">
            <v>Ud</v>
          </cell>
          <cell r="D549">
            <v>2.74</v>
          </cell>
          <cell r="E549">
            <v>1</v>
          </cell>
          <cell r="F549">
            <v>0</v>
          </cell>
          <cell r="G549">
            <v>1</v>
          </cell>
          <cell r="H549">
            <v>0</v>
          </cell>
          <cell r="I549">
            <v>0</v>
          </cell>
          <cell r="J549">
            <v>0</v>
          </cell>
          <cell r="K549">
            <v>0</v>
          </cell>
          <cell r="L549">
            <v>0</v>
          </cell>
          <cell r="M549">
            <v>0</v>
          </cell>
          <cell r="N549">
            <v>896.17714766984795</v>
          </cell>
        </row>
        <row r="550">
          <cell r="A550" t="str">
            <v>Plomeros</v>
          </cell>
          <cell r="B550" t="str">
            <v>M. O.1044-3 [3] Empalme tub. 4"</v>
          </cell>
          <cell r="C550" t="str">
            <v>Ud</v>
          </cell>
          <cell r="D550">
            <v>2.19</v>
          </cell>
          <cell r="E550">
            <v>1</v>
          </cell>
          <cell r="F550">
            <v>0</v>
          </cell>
          <cell r="G550">
            <v>1</v>
          </cell>
          <cell r="H550">
            <v>0</v>
          </cell>
          <cell r="I550">
            <v>0</v>
          </cell>
          <cell r="J550">
            <v>0</v>
          </cell>
          <cell r="K550">
            <v>0</v>
          </cell>
          <cell r="L550">
            <v>0</v>
          </cell>
          <cell r="M550">
            <v>0</v>
          </cell>
          <cell r="N550">
            <v>1121.2444678609058</v>
          </cell>
        </row>
        <row r="551">
          <cell r="A551" t="str">
            <v>Plomeros</v>
          </cell>
          <cell r="B551" t="str">
            <v>M. O.1044-4 [4] Empalme tub. 6"</v>
          </cell>
          <cell r="C551" t="str">
            <v>Ud</v>
          </cell>
          <cell r="D551">
            <v>1.83</v>
          </cell>
          <cell r="E551">
            <v>1</v>
          </cell>
          <cell r="F551">
            <v>0</v>
          </cell>
          <cell r="G551">
            <v>1</v>
          </cell>
          <cell r="H551">
            <v>0</v>
          </cell>
          <cell r="I551">
            <v>0</v>
          </cell>
          <cell r="J551">
            <v>0</v>
          </cell>
          <cell r="K551">
            <v>0</v>
          </cell>
          <cell r="L551">
            <v>0</v>
          </cell>
          <cell r="M551">
            <v>0</v>
          </cell>
          <cell r="N551">
            <v>1341.8171500630513</v>
          </cell>
        </row>
        <row r="552">
          <cell r="A552" t="str">
            <v>Plomeros</v>
          </cell>
          <cell r="B552" t="str">
            <v xml:space="preserve">M.O. PLOMERÍA (INST. CAJA DE VÁLVULA)  </v>
          </cell>
          <cell r="N552" t="str">
            <v>P. A.</v>
          </cell>
        </row>
        <row r="553">
          <cell r="A553" t="str">
            <v>Plomeros</v>
          </cell>
          <cell r="B553" t="str">
            <v>M. O.1045-1 [1] Inst. caja válvula sencillas</v>
          </cell>
          <cell r="C553" t="str">
            <v>Ud</v>
          </cell>
          <cell r="D553">
            <v>19.57</v>
          </cell>
          <cell r="E553">
            <v>1</v>
          </cell>
          <cell r="F553">
            <v>0</v>
          </cell>
          <cell r="G553">
            <v>1</v>
          </cell>
          <cell r="H553">
            <v>0</v>
          </cell>
          <cell r="I553">
            <v>0</v>
          </cell>
          <cell r="J553">
            <v>0</v>
          </cell>
          <cell r="K553">
            <v>0</v>
          </cell>
          <cell r="L553">
            <v>0</v>
          </cell>
          <cell r="M553">
            <v>0</v>
          </cell>
          <cell r="N553">
            <v>125.47395935694347</v>
          </cell>
        </row>
        <row r="554">
          <cell r="A554" t="str">
            <v>Plomeros</v>
          </cell>
          <cell r="B554" t="str">
            <v>M. O.1045-2 [2] Inst. caja válvula telescópica</v>
          </cell>
          <cell r="C554" t="str">
            <v>Ud</v>
          </cell>
          <cell r="D554">
            <v>16.46</v>
          </cell>
          <cell r="E554">
            <v>1</v>
          </cell>
          <cell r="F554">
            <v>0</v>
          </cell>
          <cell r="G554">
            <v>1</v>
          </cell>
          <cell r="H554">
            <v>0</v>
          </cell>
          <cell r="I554">
            <v>0</v>
          </cell>
          <cell r="J554">
            <v>0</v>
          </cell>
          <cell r="K554">
            <v>0</v>
          </cell>
          <cell r="L554">
            <v>0</v>
          </cell>
          <cell r="M554">
            <v>0</v>
          </cell>
          <cell r="N554">
            <v>149.18137209084955</v>
          </cell>
        </row>
        <row r="555">
          <cell r="A555" t="str">
            <v>Plomeros</v>
          </cell>
          <cell r="B555" t="str">
            <v xml:space="preserve">M.O. PLOMERÍA (INST. HIDRANTE)  </v>
          </cell>
          <cell r="N555" t="str">
            <v>P. A.</v>
          </cell>
        </row>
        <row r="556">
          <cell r="A556" t="str">
            <v>Plomeros</v>
          </cell>
          <cell r="B556" t="str">
            <v>M. O.1046-1 [1] Instalación hidrante</v>
          </cell>
          <cell r="C556" t="str">
            <v>Ud</v>
          </cell>
          <cell r="D556">
            <v>0.64</v>
          </cell>
          <cell r="E556">
            <v>1</v>
          </cell>
          <cell r="F556">
            <v>0</v>
          </cell>
          <cell r="G556">
            <v>1</v>
          </cell>
          <cell r="H556">
            <v>0</v>
          </cell>
          <cell r="I556">
            <v>0</v>
          </cell>
          <cell r="J556">
            <v>0</v>
          </cell>
          <cell r="K556">
            <v>0</v>
          </cell>
          <cell r="L556">
            <v>0</v>
          </cell>
          <cell r="M556">
            <v>0</v>
          </cell>
          <cell r="N556">
            <v>3836.7584134615367</v>
          </cell>
        </row>
        <row r="557">
          <cell r="A557" t="str">
            <v>Plomeros</v>
          </cell>
          <cell r="B557" t="str">
            <v xml:space="preserve">M.O. PLOMERÍA (INST. LLAVE PASO Y CHORRO)  </v>
          </cell>
          <cell r="N557" t="str">
            <v>P. A.</v>
          </cell>
        </row>
        <row r="558">
          <cell r="A558" t="str">
            <v>Plomeros</v>
          </cell>
          <cell r="B558" t="str">
            <v>M. O.1047-1 [1] Inst. llave chorro ½" ó ¾", línea máx. 3.00 m.</v>
          </cell>
          <cell r="C558" t="str">
            <v>Ud</v>
          </cell>
          <cell r="D558">
            <v>2.4300000000000002</v>
          </cell>
          <cell r="E558">
            <v>1</v>
          </cell>
          <cell r="F558">
            <v>0</v>
          </cell>
          <cell r="G558">
            <v>1</v>
          </cell>
          <cell r="H558">
            <v>0</v>
          </cell>
          <cell r="I558">
            <v>0</v>
          </cell>
          <cell r="J558">
            <v>0</v>
          </cell>
          <cell r="K558">
            <v>0</v>
          </cell>
          <cell r="L558">
            <v>0</v>
          </cell>
          <cell r="M558">
            <v>0</v>
          </cell>
          <cell r="N558">
            <v>1010.5042735042731</v>
          </cell>
        </row>
        <row r="559">
          <cell r="A559" t="str">
            <v>Plomeros</v>
          </cell>
          <cell r="B559" t="str">
            <v>M. O.1047-2 [2] Inst. llave compuerta ½", cobre</v>
          </cell>
          <cell r="C559" t="str">
            <v>Ud</v>
          </cell>
          <cell r="D559">
            <v>1.83</v>
          </cell>
          <cell r="E559">
            <v>1</v>
          </cell>
          <cell r="F559">
            <v>0</v>
          </cell>
          <cell r="G559">
            <v>1</v>
          </cell>
          <cell r="H559">
            <v>0</v>
          </cell>
          <cell r="I559">
            <v>0</v>
          </cell>
          <cell r="J559">
            <v>0</v>
          </cell>
          <cell r="K559">
            <v>0</v>
          </cell>
          <cell r="L559">
            <v>0</v>
          </cell>
          <cell r="M559">
            <v>0</v>
          </cell>
          <cell r="N559">
            <v>1341.8171500630513</v>
          </cell>
        </row>
        <row r="560">
          <cell r="A560" t="str">
            <v>Plomeros</v>
          </cell>
          <cell r="B560" t="str">
            <v>M. O.1047-3 [3] Inst. llave compuerta ¾", cobre</v>
          </cell>
          <cell r="C560" t="str">
            <v>Ud</v>
          </cell>
          <cell r="D560">
            <v>1.56</v>
          </cell>
          <cell r="E560">
            <v>1</v>
          </cell>
          <cell r="F560">
            <v>0</v>
          </cell>
          <cell r="G560">
            <v>1</v>
          </cell>
          <cell r="H560">
            <v>0</v>
          </cell>
          <cell r="I560">
            <v>0</v>
          </cell>
          <cell r="J560">
            <v>0</v>
          </cell>
          <cell r="K560">
            <v>0</v>
          </cell>
          <cell r="L560">
            <v>0</v>
          </cell>
          <cell r="M560">
            <v>0</v>
          </cell>
          <cell r="N560">
            <v>1574.0547337278101</v>
          </cell>
        </row>
        <row r="561">
          <cell r="A561" t="str">
            <v>Plomeros</v>
          </cell>
          <cell r="B561" t="str">
            <v>M. O.1047-4 [4] Inst. llave compuerta 1" ó 1 ¼", cobre</v>
          </cell>
          <cell r="C561" t="str">
            <v>Ud</v>
          </cell>
          <cell r="D561">
            <v>1.46</v>
          </cell>
          <cell r="E561">
            <v>1</v>
          </cell>
          <cell r="F561">
            <v>0</v>
          </cell>
          <cell r="G561">
            <v>1</v>
          </cell>
          <cell r="H561">
            <v>0</v>
          </cell>
          <cell r="I561">
            <v>0</v>
          </cell>
          <cell r="J561">
            <v>0</v>
          </cell>
          <cell r="K561">
            <v>0</v>
          </cell>
          <cell r="L561">
            <v>0</v>
          </cell>
          <cell r="M561">
            <v>0</v>
          </cell>
          <cell r="N561">
            <v>1681.8667017913588</v>
          </cell>
        </row>
        <row r="562">
          <cell r="A562" t="str">
            <v>Plomeros</v>
          </cell>
          <cell r="B562" t="str">
            <v>M. O.1047-5 [5] Inst. llave compuerta 1 ½", cobre</v>
          </cell>
          <cell r="C562" t="str">
            <v>Ud</v>
          </cell>
          <cell r="D562">
            <v>1.37</v>
          </cell>
          <cell r="E562">
            <v>1</v>
          </cell>
          <cell r="F562">
            <v>0</v>
          </cell>
          <cell r="G562">
            <v>1</v>
          </cell>
          <cell r="H562">
            <v>0</v>
          </cell>
          <cell r="I562">
            <v>0</v>
          </cell>
          <cell r="J562">
            <v>0</v>
          </cell>
          <cell r="K562">
            <v>0</v>
          </cell>
          <cell r="L562">
            <v>0</v>
          </cell>
          <cell r="M562">
            <v>0</v>
          </cell>
          <cell r="N562">
            <v>1792.3542953396959</v>
          </cell>
        </row>
        <row r="563">
          <cell r="A563" t="str">
            <v>Plomeros</v>
          </cell>
          <cell r="B563" t="str">
            <v>M. O.1047-6 [6] Inst. llave compuerta 2" en adelante, cobre</v>
          </cell>
          <cell r="C563" t="str">
            <v>Ud</v>
          </cell>
          <cell r="D563" t="str">
            <v>P. A.</v>
          </cell>
          <cell r="E563">
            <v>0</v>
          </cell>
          <cell r="F563">
            <v>0</v>
          </cell>
          <cell r="G563">
            <v>0</v>
          </cell>
          <cell r="H563">
            <v>0</v>
          </cell>
          <cell r="I563">
            <v>0</v>
          </cell>
          <cell r="J563">
            <v>0</v>
          </cell>
          <cell r="K563">
            <v>0</v>
          </cell>
          <cell r="L563">
            <v>0</v>
          </cell>
          <cell r="M563">
            <v>0</v>
          </cell>
          <cell r="N563" t="str">
            <v>P. A.</v>
          </cell>
        </row>
        <row r="564">
          <cell r="A564" t="str">
            <v>Plomeros</v>
          </cell>
          <cell r="B564" t="str">
            <v>M. O.1047-7 [7] Inst. llave compuerta ½", h.g. o pvc</v>
          </cell>
          <cell r="C564" t="str">
            <v>Ud</v>
          </cell>
          <cell r="D564">
            <v>5.49</v>
          </cell>
          <cell r="E564">
            <v>1</v>
          </cell>
          <cell r="F564">
            <v>0</v>
          </cell>
          <cell r="G564">
            <v>1</v>
          </cell>
          <cell r="H564">
            <v>0</v>
          </cell>
          <cell r="I564">
            <v>0</v>
          </cell>
          <cell r="J564">
            <v>0</v>
          </cell>
          <cell r="K564">
            <v>0</v>
          </cell>
          <cell r="L564">
            <v>0</v>
          </cell>
          <cell r="M564">
            <v>0</v>
          </cell>
          <cell r="N564">
            <v>447.27238335435038</v>
          </cell>
        </row>
        <row r="565">
          <cell r="A565" t="str">
            <v>Plomeros</v>
          </cell>
          <cell r="B565" t="str">
            <v>M. O.1047-8 [8] Inst. llave compuerta ¾", h.g. o pvc</v>
          </cell>
          <cell r="C565" t="str">
            <v>Ud</v>
          </cell>
          <cell r="D565">
            <v>3.65</v>
          </cell>
          <cell r="E565">
            <v>1</v>
          </cell>
          <cell r="F565">
            <v>0</v>
          </cell>
          <cell r="G565">
            <v>1</v>
          </cell>
          <cell r="H565">
            <v>0</v>
          </cell>
          <cell r="I565">
            <v>0</v>
          </cell>
          <cell r="J565">
            <v>0</v>
          </cell>
          <cell r="K565">
            <v>0</v>
          </cell>
          <cell r="L565">
            <v>0</v>
          </cell>
          <cell r="M565">
            <v>0</v>
          </cell>
          <cell r="N565">
            <v>672.74668071654355</v>
          </cell>
        </row>
        <row r="566">
          <cell r="A566" t="str">
            <v>Plomeros</v>
          </cell>
          <cell r="B566" t="str">
            <v>M. O.1047-9 [9] Inst. llave compuerta 1" ó 1 ¼", h.g. o pvc</v>
          </cell>
          <cell r="C566" t="str">
            <v>Ud</v>
          </cell>
          <cell r="D566">
            <v>1.99</v>
          </cell>
          <cell r="E566">
            <v>1</v>
          </cell>
          <cell r="F566">
            <v>0</v>
          </cell>
          <cell r="G566">
            <v>1</v>
          </cell>
          <cell r="H566">
            <v>0</v>
          </cell>
          <cell r="I566">
            <v>0</v>
          </cell>
          <cell r="J566">
            <v>0</v>
          </cell>
          <cell r="K566">
            <v>0</v>
          </cell>
          <cell r="L566">
            <v>0</v>
          </cell>
          <cell r="M566">
            <v>0</v>
          </cell>
          <cell r="N566">
            <v>1233.9323540780822</v>
          </cell>
        </row>
        <row r="567">
          <cell r="A567" t="str">
            <v>Plomeros</v>
          </cell>
          <cell r="B567" t="str">
            <v xml:space="preserve">M.O. PLOMERÍA (INST. MANGA O NIPLE)  </v>
          </cell>
          <cell r="N567" t="str">
            <v>P. A.</v>
          </cell>
        </row>
        <row r="568">
          <cell r="A568" t="str">
            <v>Plomeros</v>
          </cell>
          <cell r="B568" t="str">
            <v>M. O.1048-1 [1] Inst. manga o niple 2" de diámetro de tub.</v>
          </cell>
          <cell r="C568" t="str">
            <v>Ud</v>
          </cell>
          <cell r="D568">
            <v>19.57</v>
          </cell>
          <cell r="E568">
            <v>1</v>
          </cell>
          <cell r="F568">
            <v>0</v>
          </cell>
          <cell r="G568">
            <v>1</v>
          </cell>
          <cell r="H568">
            <v>0</v>
          </cell>
          <cell r="I568">
            <v>0</v>
          </cell>
          <cell r="J568">
            <v>0</v>
          </cell>
          <cell r="K568">
            <v>0</v>
          </cell>
          <cell r="L568">
            <v>0</v>
          </cell>
          <cell r="M568">
            <v>0</v>
          </cell>
          <cell r="N568">
            <v>125.47395935694347</v>
          </cell>
        </row>
        <row r="569">
          <cell r="A569" t="str">
            <v>Plomeros</v>
          </cell>
          <cell r="B569" t="str">
            <v>M. O.1048-2 [2] Inst. manga o niple 3" de diámetro de tub.</v>
          </cell>
          <cell r="C569" t="str">
            <v>Ud</v>
          </cell>
          <cell r="D569">
            <v>16.46</v>
          </cell>
          <cell r="E569">
            <v>1</v>
          </cell>
          <cell r="F569">
            <v>0</v>
          </cell>
          <cell r="G569">
            <v>1</v>
          </cell>
          <cell r="H569">
            <v>0</v>
          </cell>
          <cell r="I569">
            <v>0</v>
          </cell>
          <cell r="J569">
            <v>0</v>
          </cell>
          <cell r="K569">
            <v>0</v>
          </cell>
          <cell r="L569">
            <v>0</v>
          </cell>
          <cell r="M569">
            <v>0</v>
          </cell>
          <cell r="N569">
            <v>149.18137209084955</v>
          </cell>
        </row>
        <row r="570">
          <cell r="A570" t="str">
            <v>Plomeros</v>
          </cell>
          <cell r="B570" t="str">
            <v>M. O.1048-3 [3] Inst. manga o niple 4" de diámetro de tub.</v>
          </cell>
          <cell r="C570" t="str">
            <v>Ud</v>
          </cell>
          <cell r="D570">
            <v>10</v>
          </cell>
          <cell r="E570">
            <v>1</v>
          </cell>
          <cell r="F570">
            <v>0</v>
          </cell>
          <cell r="G570">
            <v>1</v>
          </cell>
          <cell r="H570">
            <v>0</v>
          </cell>
          <cell r="I570">
            <v>0</v>
          </cell>
          <cell r="J570">
            <v>0</v>
          </cell>
          <cell r="K570">
            <v>0</v>
          </cell>
          <cell r="L570">
            <v>0</v>
          </cell>
          <cell r="M570">
            <v>0</v>
          </cell>
          <cell r="N570">
            <v>245.55253846153838</v>
          </cell>
        </row>
        <row r="571">
          <cell r="A571" t="str">
            <v>Plomeros</v>
          </cell>
          <cell r="B571" t="str">
            <v>M. O.1048-4 [4] Inst. manga o niple 6" de diámetro de tub.</v>
          </cell>
          <cell r="C571" t="str">
            <v>Ud</v>
          </cell>
          <cell r="D571">
            <v>4.96</v>
          </cell>
          <cell r="E571">
            <v>1</v>
          </cell>
          <cell r="F571">
            <v>0</v>
          </cell>
          <cell r="G571">
            <v>1</v>
          </cell>
          <cell r="H571">
            <v>0</v>
          </cell>
          <cell r="I571">
            <v>0</v>
          </cell>
          <cell r="J571">
            <v>0</v>
          </cell>
          <cell r="K571">
            <v>0</v>
          </cell>
          <cell r="L571">
            <v>0</v>
          </cell>
          <cell r="M571">
            <v>0</v>
          </cell>
          <cell r="N571">
            <v>495.0656017369725</v>
          </cell>
        </row>
        <row r="572">
          <cell r="A572" t="str">
            <v>Plomeros</v>
          </cell>
          <cell r="B572" t="str">
            <v>M. O.1048-5 [5] Inst. manga o niple 8" de diámetro de tub.</v>
          </cell>
          <cell r="C572" t="str">
            <v>Ud</v>
          </cell>
          <cell r="D572">
            <v>3.91</v>
          </cell>
          <cell r="E572">
            <v>1</v>
          </cell>
          <cell r="F572">
            <v>0</v>
          </cell>
          <cell r="G572">
            <v>1</v>
          </cell>
          <cell r="H572">
            <v>0</v>
          </cell>
          <cell r="I572">
            <v>0</v>
          </cell>
          <cell r="J572">
            <v>0</v>
          </cell>
          <cell r="K572">
            <v>0</v>
          </cell>
          <cell r="L572">
            <v>0</v>
          </cell>
          <cell r="M572">
            <v>0</v>
          </cell>
          <cell r="N572">
            <v>628.01160731851246</v>
          </cell>
        </row>
        <row r="573">
          <cell r="A573" t="str">
            <v>Plomeros</v>
          </cell>
          <cell r="B573" t="str">
            <v xml:space="preserve">M.O. PLOMERÍA (INST. MEDIDOR DE AGUA)  </v>
          </cell>
          <cell r="N573" t="str">
            <v>P. A.</v>
          </cell>
        </row>
        <row r="574">
          <cell r="A574" t="str">
            <v>Plomeros</v>
          </cell>
          <cell r="B574" t="str">
            <v>M. O.1049-1 [1] Inst. medidor en tub. ¾"</v>
          </cell>
          <cell r="C574" t="str">
            <v>Ud</v>
          </cell>
          <cell r="D574">
            <v>5.77</v>
          </cell>
          <cell r="E574">
            <v>1</v>
          </cell>
          <cell r="F574">
            <v>0</v>
          </cell>
          <cell r="G574">
            <v>1</v>
          </cell>
          <cell r="H574">
            <v>0</v>
          </cell>
          <cell r="I574">
            <v>0</v>
          </cell>
          <cell r="J574">
            <v>0</v>
          </cell>
          <cell r="K574">
            <v>0</v>
          </cell>
          <cell r="L574">
            <v>0</v>
          </cell>
          <cell r="M574">
            <v>0</v>
          </cell>
          <cell r="N574">
            <v>425.5676576456471</v>
          </cell>
        </row>
        <row r="575">
          <cell r="A575" t="str">
            <v>Plomeros</v>
          </cell>
          <cell r="B575" t="str">
            <v>M. O.1049-2 [2] Inst. medidor en tub. 1"</v>
          </cell>
          <cell r="C575" t="str">
            <v>Ud</v>
          </cell>
          <cell r="D575">
            <v>4.96</v>
          </cell>
          <cell r="E575">
            <v>1</v>
          </cell>
          <cell r="F575">
            <v>0</v>
          </cell>
          <cell r="G575">
            <v>1</v>
          </cell>
          <cell r="H575">
            <v>0</v>
          </cell>
          <cell r="I575">
            <v>0</v>
          </cell>
          <cell r="J575">
            <v>0</v>
          </cell>
          <cell r="K575">
            <v>0</v>
          </cell>
          <cell r="L575">
            <v>0</v>
          </cell>
          <cell r="M575">
            <v>0</v>
          </cell>
          <cell r="N575">
            <v>495.0656017369725</v>
          </cell>
        </row>
        <row r="576">
          <cell r="A576" t="str">
            <v>Plomeros</v>
          </cell>
          <cell r="B576" t="str">
            <v>M. O.1049-3 [3] Inst. medidor en tub. 1 ½"</v>
          </cell>
          <cell r="C576" t="str">
            <v>Ud</v>
          </cell>
          <cell r="D576">
            <v>4.5599999999999996</v>
          </cell>
          <cell r="E576">
            <v>1</v>
          </cell>
          <cell r="F576">
            <v>0</v>
          </cell>
          <cell r="G576">
            <v>1</v>
          </cell>
          <cell r="H576">
            <v>0</v>
          </cell>
          <cell r="I576">
            <v>0</v>
          </cell>
          <cell r="J576">
            <v>0</v>
          </cell>
          <cell r="K576">
            <v>0</v>
          </cell>
          <cell r="L576">
            <v>0</v>
          </cell>
          <cell r="M576">
            <v>0</v>
          </cell>
          <cell r="N576">
            <v>538.49240890688247</v>
          </cell>
        </row>
        <row r="577">
          <cell r="A577" t="str">
            <v>Plomeros</v>
          </cell>
          <cell r="B577" t="str">
            <v>M. O.1049-4 [4] Inst. medidor en tub. 2"</v>
          </cell>
          <cell r="C577" t="str">
            <v>Ud</v>
          </cell>
          <cell r="D577">
            <v>4.07</v>
          </cell>
          <cell r="E577">
            <v>1</v>
          </cell>
          <cell r="F577">
            <v>0</v>
          </cell>
          <cell r="G577">
            <v>1</v>
          </cell>
          <cell r="H577">
            <v>0</v>
          </cell>
          <cell r="I577">
            <v>0</v>
          </cell>
          <cell r="J577">
            <v>0</v>
          </cell>
          <cell r="K577">
            <v>0</v>
          </cell>
          <cell r="L577">
            <v>0</v>
          </cell>
          <cell r="M577">
            <v>0</v>
          </cell>
          <cell r="N577">
            <v>603.32319032319003</v>
          </cell>
        </row>
        <row r="578">
          <cell r="A578" t="str">
            <v>Plomeros</v>
          </cell>
          <cell r="B578" t="str">
            <v>M. O.1049-5 [5] Inst. medidor en tub. 3"</v>
          </cell>
          <cell r="C578" t="str">
            <v>Ud</v>
          </cell>
          <cell r="D578">
            <v>3.13</v>
          </cell>
          <cell r="E578">
            <v>1</v>
          </cell>
          <cell r="F578">
            <v>0</v>
          </cell>
          <cell r="G578">
            <v>1</v>
          </cell>
          <cell r="H578">
            <v>0</v>
          </cell>
          <cell r="I578">
            <v>0</v>
          </cell>
          <cell r="J578">
            <v>0</v>
          </cell>
          <cell r="K578">
            <v>0</v>
          </cell>
          <cell r="L578">
            <v>0</v>
          </cell>
          <cell r="M578">
            <v>0</v>
          </cell>
          <cell r="N578">
            <v>784.51290243302992</v>
          </cell>
        </row>
        <row r="579">
          <cell r="A579" t="str">
            <v>Plomeros</v>
          </cell>
          <cell r="B579" t="str">
            <v>M. O.1049-6 [6] Inst. medidor en tub. 4"</v>
          </cell>
          <cell r="C579" t="str">
            <v>Ud</v>
          </cell>
          <cell r="D579">
            <v>1.99</v>
          </cell>
          <cell r="E579">
            <v>1</v>
          </cell>
          <cell r="F579">
            <v>0</v>
          </cell>
          <cell r="G579">
            <v>1</v>
          </cell>
          <cell r="H579">
            <v>0</v>
          </cell>
          <cell r="I579">
            <v>0</v>
          </cell>
          <cell r="J579">
            <v>0</v>
          </cell>
          <cell r="K579">
            <v>0</v>
          </cell>
          <cell r="L579">
            <v>0</v>
          </cell>
          <cell r="M579">
            <v>0</v>
          </cell>
          <cell r="N579">
            <v>1233.9323540780822</v>
          </cell>
        </row>
        <row r="580">
          <cell r="A580" t="str">
            <v>Plomeros</v>
          </cell>
          <cell r="B580" t="str">
            <v xml:space="preserve">M.O. PLOMERÍA (INST. NEVERAS, BEBEDERO Y FILTRO)  </v>
          </cell>
          <cell r="N580" t="str">
            <v>P. A.</v>
          </cell>
        </row>
        <row r="581">
          <cell r="A581" t="str">
            <v>Plomeros</v>
          </cell>
          <cell r="B581" t="str">
            <v>M. O.1050-1 [1] Inst. bebedero animales</v>
          </cell>
          <cell r="C581" t="str">
            <v>Ud</v>
          </cell>
          <cell r="D581">
            <v>5</v>
          </cell>
          <cell r="E581">
            <v>1</v>
          </cell>
          <cell r="F581">
            <v>0</v>
          </cell>
          <cell r="G581">
            <v>1</v>
          </cell>
          <cell r="H581">
            <v>0</v>
          </cell>
          <cell r="I581">
            <v>0</v>
          </cell>
          <cell r="J581">
            <v>0</v>
          </cell>
          <cell r="K581">
            <v>0</v>
          </cell>
          <cell r="L581">
            <v>0</v>
          </cell>
          <cell r="M581">
            <v>0</v>
          </cell>
          <cell r="N581">
            <v>491.10507692307675</v>
          </cell>
        </row>
        <row r="582">
          <cell r="A582" t="str">
            <v>Plomeros</v>
          </cell>
          <cell r="B582" t="str">
            <v>M. O.1050-2 [2] Inst. filtro doméstico</v>
          </cell>
          <cell r="C582" t="str">
            <v>Ud</v>
          </cell>
          <cell r="D582">
            <v>3.75</v>
          </cell>
          <cell r="E582">
            <v>1</v>
          </cell>
          <cell r="F582">
            <v>0</v>
          </cell>
          <cell r="G582">
            <v>1</v>
          </cell>
          <cell r="H582">
            <v>0</v>
          </cell>
          <cell r="I582">
            <v>0</v>
          </cell>
          <cell r="J582">
            <v>0</v>
          </cell>
          <cell r="K582">
            <v>0</v>
          </cell>
          <cell r="L582">
            <v>0</v>
          </cell>
          <cell r="M582">
            <v>0</v>
          </cell>
          <cell r="N582">
            <v>654.80676923076896</v>
          </cell>
        </row>
        <row r="583">
          <cell r="A583" t="str">
            <v>Plomeros</v>
          </cell>
          <cell r="B583" t="str">
            <v>M. O.1050-3 [3] Inst. Nevera de pie, de tomar agua</v>
          </cell>
          <cell r="C583" t="str">
            <v>Ud</v>
          </cell>
          <cell r="D583">
            <v>3.5</v>
          </cell>
          <cell r="E583">
            <v>1</v>
          </cell>
          <cell r="F583">
            <v>0</v>
          </cell>
          <cell r="G583">
            <v>1</v>
          </cell>
          <cell r="H583">
            <v>0</v>
          </cell>
          <cell r="I583">
            <v>0</v>
          </cell>
          <cell r="J583">
            <v>0</v>
          </cell>
          <cell r="K583">
            <v>0</v>
          </cell>
          <cell r="L583">
            <v>0</v>
          </cell>
          <cell r="M583">
            <v>0</v>
          </cell>
          <cell r="N583">
            <v>701.57868131868111</v>
          </cell>
        </row>
        <row r="584">
          <cell r="A584" t="str">
            <v>Plomeros</v>
          </cell>
          <cell r="B584" t="str">
            <v xml:space="preserve">M.O. PLOMERÍA (INST. PIEZA ESP., CAMPANA, POR DIAM., C/BOCA)  </v>
          </cell>
          <cell r="N584" t="str">
            <v>P. A.</v>
          </cell>
        </row>
        <row r="585">
          <cell r="A585" t="str">
            <v>Plomeros</v>
          </cell>
          <cell r="B585" t="str">
            <v>M. O.1051-1 [1] Inst. campana 3"</v>
          </cell>
          <cell r="C585" t="str">
            <v>Ud</v>
          </cell>
          <cell r="D585">
            <v>24.55</v>
          </cell>
          <cell r="E585">
            <v>1</v>
          </cell>
          <cell r="F585">
            <v>0</v>
          </cell>
          <cell r="G585">
            <v>1</v>
          </cell>
          <cell r="H585">
            <v>0</v>
          </cell>
          <cell r="I585">
            <v>0</v>
          </cell>
          <cell r="J585">
            <v>0</v>
          </cell>
          <cell r="K585">
            <v>0</v>
          </cell>
          <cell r="L585">
            <v>0</v>
          </cell>
          <cell r="M585">
            <v>0</v>
          </cell>
          <cell r="N585">
            <v>100.02140059533131</v>
          </cell>
        </row>
        <row r="586">
          <cell r="A586" t="str">
            <v>Plomeros</v>
          </cell>
          <cell r="B586" t="str">
            <v>M. O.1051-2 [2] Inst. campana 4"</v>
          </cell>
          <cell r="C586" t="str">
            <v>Ud</v>
          </cell>
          <cell r="D586">
            <v>21.77</v>
          </cell>
          <cell r="E586">
            <v>1</v>
          </cell>
          <cell r="F586">
            <v>0</v>
          </cell>
          <cell r="G586">
            <v>1</v>
          </cell>
          <cell r="H586">
            <v>0</v>
          </cell>
          <cell r="I586">
            <v>0</v>
          </cell>
          <cell r="J586">
            <v>0</v>
          </cell>
          <cell r="K586">
            <v>0</v>
          </cell>
          <cell r="L586">
            <v>0</v>
          </cell>
          <cell r="M586">
            <v>0</v>
          </cell>
          <cell r="N586">
            <v>112.79400021200661</v>
          </cell>
        </row>
        <row r="587">
          <cell r="A587" t="str">
            <v>Plomeros</v>
          </cell>
          <cell r="B587" t="str">
            <v>M. O.1051-3 [3] Inst. campana 6"</v>
          </cell>
          <cell r="C587" t="str">
            <v>Ud</v>
          </cell>
          <cell r="D587">
            <v>19.57</v>
          </cell>
          <cell r="E587">
            <v>1</v>
          </cell>
          <cell r="F587">
            <v>0</v>
          </cell>
          <cell r="G587">
            <v>1</v>
          </cell>
          <cell r="H587">
            <v>0</v>
          </cell>
          <cell r="I587">
            <v>0</v>
          </cell>
          <cell r="J587">
            <v>0</v>
          </cell>
          <cell r="K587">
            <v>0</v>
          </cell>
          <cell r="L587">
            <v>0</v>
          </cell>
          <cell r="M587">
            <v>0</v>
          </cell>
          <cell r="N587">
            <v>125.47395935694347</v>
          </cell>
        </row>
        <row r="588">
          <cell r="A588" t="str">
            <v>Plomeros</v>
          </cell>
          <cell r="B588" t="str">
            <v>M. O.1051-4 [4] Inst. campana 8"</v>
          </cell>
          <cell r="C588" t="str">
            <v>Ud</v>
          </cell>
          <cell r="D588">
            <v>15.7</v>
          </cell>
          <cell r="E588">
            <v>1</v>
          </cell>
          <cell r="F588">
            <v>0</v>
          </cell>
          <cell r="G588">
            <v>1</v>
          </cell>
          <cell r="H588">
            <v>0</v>
          </cell>
          <cell r="I588">
            <v>0</v>
          </cell>
          <cell r="J588">
            <v>0</v>
          </cell>
          <cell r="K588">
            <v>0</v>
          </cell>
          <cell r="L588">
            <v>0</v>
          </cell>
          <cell r="M588">
            <v>0</v>
          </cell>
          <cell r="N588">
            <v>156.40289073983337</v>
          </cell>
        </row>
        <row r="589">
          <cell r="A589" t="str">
            <v>Plomeros</v>
          </cell>
          <cell r="B589" t="str">
            <v>M. O.1051-5 [5] Inst. campana 10"</v>
          </cell>
          <cell r="C589" t="str">
            <v>Ud</v>
          </cell>
          <cell r="D589">
            <v>10</v>
          </cell>
          <cell r="E589">
            <v>1</v>
          </cell>
          <cell r="F589">
            <v>0</v>
          </cell>
          <cell r="G589">
            <v>1</v>
          </cell>
          <cell r="H589">
            <v>0</v>
          </cell>
          <cell r="I589">
            <v>0</v>
          </cell>
          <cell r="J589">
            <v>0</v>
          </cell>
          <cell r="K589">
            <v>0</v>
          </cell>
          <cell r="L589">
            <v>0</v>
          </cell>
          <cell r="M589">
            <v>0</v>
          </cell>
          <cell r="N589">
            <v>245.55253846153838</v>
          </cell>
        </row>
        <row r="590">
          <cell r="A590" t="str">
            <v>Plomeros</v>
          </cell>
          <cell r="B590" t="str">
            <v>M. O.1051-6 [6] Inst. campana 12"</v>
          </cell>
          <cell r="C590" t="str">
            <v>Ud</v>
          </cell>
          <cell r="D590">
            <v>8.33</v>
          </cell>
          <cell r="E590">
            <v>1</v>
          </cell>
          <cell r="F590">
            <v>0</v>
          </cell>
          <cell r="G590">
            <v>1</v>
          </cell>
          <cell r="H590">
            <v>0</v>
          </cell>
          <cell r="I590">
            <v>0</v>
          </cell>
          <cell r="J590">
            <v>0</v>
          </cell>
          <cell r="K590">
            <v>0</v>
          </cell>
          <cell r="L590">
            <v>0</v>
          </cell>
          <cell r="M590">
            <v>0</v>
          </cell>
          <cell r="N590">
            <v>294.78095853726097</v>
          </cell>
        </row>
        <row r="591">
          <cell r="A591" t="str">
            <v>Plomeros</v>
          </cell>
          <cell r="B591" t="str">
            <v>M. O.1051-7 [7] Inst. campana 16"</v>
          </cell>
          <cell r="C591" t="str">
            <v>Ud</v>
          </cell>
          <cell r="D591">
            <v>6.43</v>
          </cell>
          <cell r="E591">
            <v>1</v>
          </cell>
          <cell r="F591">
            <v>0</v>
          </cell>
          <cell r="G591">
            <v>1</v>
          </cell>
          <cell r="H591">
            <v>0</v>
          </cell>
          <cell r="I591">
            <v>0</v>
          </cell>
          <cell r="J591">
            <v>0</v>
          </cell>
          <cell r="K591">
            <v>0</v>
          </cell>
          <cell r="L591">
            <v>0</v>
          </cell>
          <cell r="M591">
            <v>0</v>
          </cell>
          <cell r="N591">
            <v>381.88575188419657</v>
          </cell>
        </row>
        <row r="592">
          <cell r="A592" t="str">
            <v>Plomeros</v>
          </cell>
          <cell r="B592" t="str">
            <v>M. O.1051-8 [8] Inst. campana 20"</v>
          </cell>
          <cell r="C592" t="str">
            <v>Ud</v>
          </cell>
          <cell r="D592">
            <v>5.77</v>
          </cell>
          <cell r="E592">
            <v>1</v>
          </cell>
          <cell r="F592">
            <v>0</v>
          </cell>
          <cell r="G592">
            <v>1</v>
          </cell>
          <cell r="H592">
            <v>0</v>
          </cell>
          <cell r="I592">
            <v>0</v>
          </cell>
          <cell r="J592">
            <v>0</v>
          </cell>
          <cell r="K592">
            <v>0</v>
          </cell>
          <cell r="L592">
            <v>0</v>
          </cell>
          <cell r="M592">
            <v>0</v>
          </cell>
          <cell r="N592">
            <v>425.5676576456471</v>
          </cell>
        </row>
        <row r="593">
          <cell r="A593" t="str">
            <v>Plomeros</v>
          </cell>
          <cell r="B593" t="str">
            <v xml:space="preserve">M.O. PLOMERÍA (INST. PIEZA ESP., GIBAULT, POR DIAM., C/BOCA)  </v>
          </cell>
          <cell r="N593" t="str">
            <v>P. A.</v>
          </cell>
        </row>
        <row r="594">
          <cell r="A594" t="str">
            <v>Plomeros</v>
          </cell>
          <cell r="B594" t="str">
            <v>M. O.1052-1 [1] Inst. Gibault 2"</v>
          </cell>
          <cell r="C594" t="str">
            <v>Ud</v>
          </cell>
          <cell r="D594">
            <v>32.14</v>
          </cell>
          <cell r="E594">
            <v>1</v>
          </cell>
          <cell r="F594">
            <v>0</v>
          </cell>
          <cell r="G594">
            <v>1</v>
          </cell>
          <cell r="H594">
            <v>0</v>
          </cell>
          <cell r="I594">
            <v>0</v>
          </cell>
          <cell r="J594">
            <v>0</v>
          </cell>
          <cell r="K594">
            <v>0</v>
          </cell>
          <cell r="L594">
            <v>0</v>
          </cell>
          <cell r="M594">
            <v>0</v>
          </cell>
          <cell r="N594">
            <v>76.400914269302547</v>
          </cell>
        </row>
        <row r="595">
          <cell r="A595" t="str">
            <v>Plomeros</v>
          </cell>
          <cell r="B595" t="str">
            <v>M. O.1052-2 [2] Inst. Gibault 3"</v>
          </cell>
          <cell r="C595" t="str">
            <v>Ud</v>
          </cell>
          <cell r="D595">
            <v>28.72</v>
          </cell>
          <cell r="E595">
            <v>1</v>
          </cell>
          <cell r="F595">
            <v>0</v>
          </cell>
          <cell r="G595">
            <v>1</v>
          </cell>
          <cell r="H595">
            <v>0</v>
          </cell>
          <cell r="I595">
            <v>0</v>
          </cell>
          <cell r="J595">
            <v>0</v>
          </cell>
          <cell r="K595">
            <v>0</v>
          </cell>
          <cell r="L595">
            <v>0</v>
          </cell>
          <cell r="M595">
            <v>0</v>
          </cell>
          <cell r="N595">
            <v>85.4987947289479</v>
          </cell>
        </row>
        <row r="596">
          <cell r="A596" t="str">
            <v>Plomeros</v>
          </cell>
          <cell r="B596" t="str">
            <v>M. O.1052-3 [3] Inst. Gibault 4"</v>
          </cell>
          <cell r="C596" t="str">
            <v>Ud</v>
          </cell>
          <cell r="D596">
            <v>28.72</v>
          </cell>
          <cell r="E596">
            <v>1</v>
          </cell>
          <cell r="F596">
            <v>0</v>
          </cell>
          <cell r="G596">
            <v>1</v>
          </cell>
          <cell r="H596">
            <v>0</v>
          </cell>
          <cell r="I596">
            <v>0</v>
          </cell>
          <cell r="J596">
            <v>0</v>
          </cell>
          <cell r="K596">
            <v>0</v>
          </cell>
          <cell r="L596">
            <v>0</v>
          </cell>
          <cell r="M596">
            <v>0</v>
          </cell>
          <cell r="N596">
            <v>85.4987947289479</v>
          </cell>
        </row>
        <row r="597">
          <cell r="A597" t="str">
            <v>Plomeros</v>
          </cell>
          <cell r="B597" t="str">
            <v>M. O.1052-4 [4] Inst. Gibault 6"</v>
          </cell>
          <cell r="C597" t="str">
            <v>Ud</v>
          </cell>
          <cell r="D597">
            <v>24.55</v>
          </cell>
          <cell r="E597">
            <v>1</v>
          </cell>
          <cell r="F597">
            <v>0</v>
          </cell>
          <cell r="G597">
            <v>1</v>
          </cell>
          <cell r="H597">
            <v>0</v>
          </cell>
          <cell r="I597">
            <v>0</v>
          </cell>
          <cell r="J597">
            <v>0</v>
          </cell>
          <cell r="K597">
            <v>0</v>
          </cell>
          <cell r="L597">
            <v>0</v>
          </cell>
          <cell r="M597">
            <v>0</v>
          </cell>
          <cell r="N597">
            <v>100.02140059533131</v>
          </cell>
        </row>
        <row r="598">
          <cell r="A598" t="str">
            <v>Plomeros</v>
          </cell>
          <cell r="B598" t="str">
            <v>M. O.1052-5 [5] Inst. Gibault 8"</v>
          </cell>
          <cell r="C598" t="str">
            <v>Ud</v>
          </cell>
          <cell r="D598">
            <v>13.64</v>
          </cell>
          <cell r="E598">
            <v>1</v>
          </cell>
          <cell r="F598">
            <v>0</v>
          </cell>
          <cell r="G598">
            <v>1</v>
          </cell>
          <cell r="H598">
            <v>0</v>
          </cell>
          <cell r="I598">
            <v>0</v>
          </cell>
          <cell r="J598">
            <v>0</v>
          </cell>
          <cell r="K598">
            <v>0</v>
          </cell>
          <cell r="L598">
            <v>0</v>
          </cell>
          <cell r="M598">
            <v>0</v>
          </cell>
          <cell r="N598">
            <v>180.02385517708092</v>
          </cell>
        </row>
        <row r="599">
          <cell r="A599" t="str">
            <v>Plomeros</v>
          </cell>
          <cell r="B599" t="str">
            <v>M. O.1052-6 [6] Inst. Gibault 10"</v>
          </cell>
          <cell r="C599" t="str">
            <v>Ud</v>
          </cell>
          <cell r="D599">
            <v>12.16</v>
          </cell>
          <cell r="E599">
            <v>1</v>
          </cell>
          <cell r="F599">
            <v>0</v>
          </cell>
          <cell r="G599">
            <v>1</v>
          </cell>
          <cell r="H599">
            <v>0</v>
          </cell>
          <cell r="I599">
            <v>0</v>
          </cell>
          <cell r="J599">
            <v>0</v>
          </cell>
          <cell r="K599">
            <v>0</v>
          </cell>
          <cell r="L599">
            <v>0</v>
          </cell>
          <cell r="M599">
            <v>0</v>
          </cell>
          <cell r="N599">
            <v>201.9346533400809</v>
          </cell>
        </row>
        <row r="600">
          <cell r="A600" t="str">
            <v>Plomeros</v>
          </cell>
          <cell r="B600" t="str">
            <v>M. O.1052-7 [7] Inst. Gibault 12"</v>
          </cell>
          <cell r="C600" t="str">
            <v>Ud</v>
          </cell>
          <cell r="D600">
            <v>10</v>
          </cell>
          <cell r="E600">
            <v>1</v>
          </cell>
          <cell r="F600">
            <v>0</v>
          </cell>
          <cell r="G600">
            <v>1</v>
          </cell>
          <cell r="H600">
            <v>0</v>
          </cell>
          <cell r="I600">
            <v>0</v>
          </cell>
          <cell r="J600">
            <v>0</v>
          </cell>
          <cell r="K600">
            <v>0</v>
          </cell>
          <cell r="L600">
            <v>0</v>
          </cell>
          <cell r="M600">
            <v>0</v>
          </cell>
          <cell r="N600">
            <v>245.55253846153838</v>
          </cell>
        </row>
        <row r="601">
          <cell r="A601" t="str">
            <v>Plomeros</v>
          </cell>
          <cell r="B601" t="str">
            <v>M. O.1052-8 [8] Inst. Gibault 16"</v>
          </cell>
          <cell r="C601" t="str">
            <v>Ud</v>
          </cell>
          <cell r="D601">
            <v>8.33</v>
          </cell>
          <cell r="E601">
            <v>1</v>
          </cell>
          <cell r="F601">
            <v>0</v>
          </cell>
          <cell r="G601">
            <v>1</v>
          </cell>
          <cell r="H601">
            <v>0</v>
          </cell>
          <cell r="I601">
            <v>0</v>
          </cell>
          <cell r="J601">
            <v>0</v>
          </cell>
          <cell r="K601">
            <v>0</v>
          </cell>
          <cell r="L601">
            <v>0</v>
          </cell>
          <cell r="M601">
            <v>0</v>
          </cell>
          <cell r="N601">
            <v>294.78095853726097</v>
          </cell>
        </row>
        <row r="602">
          <cell r="A602" t="str">
            <v>Plomeros</v>
          </cell>
          <cell r="B602" t="str">
            <v>M. O.1052-9 [9] Inst. Gibault 20"</v>
          </cell>
          <cell r="C602" t="str">
            <v>Ud</v>
          </cell>
          <cell r="D602">
            <v>6.43</v>
          </cell>
          <cell r="E602">
            <v>1</v>
          </cell>
          <cell r="F602">
            <v>0</v>
          </cell>
          <cell r="G602">
            <v>1</v>
          </cell>
          <cell r="H602">
            <v>0</v>
          </cell>
          <cell r="I602">
            <v>0</v>
          </cell>
          <cell r="J602">
            <v>0</v>
          </cell>
          <cell r="K602">
            <v>0</v>
          </cell>
          <cell r="L602">
            <v>0</v>
          </cell>
          <cell r="M602">
            <v>0</v>
          </cell>
          <cell r="N602">
            <v>381.88575188419657</v>
          </cell>
        </row>
        <row r="603">
          <cell r="A603" t="str">
            <v>Plomeros</v>
          </cell>
          <cell r="B603" t="str">
            <v xml:space="preserve">M.O. PLOMERÍA (INST. PIEZA ESP., PVC, POR DIAM., C/BOCA)  </v>
          </cell>
          <cell r="N603" t="str">
            <v>P. A.</v>
          </cell>
        </row>
        <row r="604">
          <cell r="A604" t="str">
            <v>Plomeros</v>
          </cell>
          <cell r="B604" t="str">
            <v>M. O.1053-1 [1] Inst. pieza especial pvc 1"</v>
          </cell>
          <cell r="C604" t="str">
            <v>Ud</v>
          </cell>
          <cell r="D604">
            <v>150</v>
          </cell>
          <cell r="E604">
            <v>1</v>
          </cell>
          <cell r="F604">
            <v>0</v>
          </cell>
          <cell r="G604">
            <v>1</v>
          </cell>
          <cell r="H604">
            <v>0</v>
          </cell>
          <cell r="I604">
            <v>0</v>
          </cell>
          <cell r="J604">
            <v>0</v>
          </cell>
          <cell r="K604">
            <v>0</v>
          </cell>
          <cell r="L604">
            <v>0</v>
          </cell>
          <cell r="M604">
            <v>0</v>
          </cell>
          <cell r="N604">
            <v>16.370169230769225</v>
          </cell>
        </row>
        <row r="605">
          <cell r="A605" t="str">
            <v>Plomeros</v>
          </cell>
          <cell r="B605" t="str">
            <v>M. O.1053-2 [2] Inst. pieza especial pvc 1 ¼"</v>
          </cell>
          <cell r="C605" t="str">
            <v>Ud</v>
          </cell>
          <cell r="D605">
            <v>103.85</v>
          </cell>
          <cell r="E605">
            <v>1</v>
          </cell>
          <cell r="F605">
            <v>0</v>
          </cell>
          <cell r="G605">
            <v>1</v>
          </cell>
          <cell r="H605">
            <v>0</v>
          </cell>
          <cell r="I605">
            <v>0</v>
          </cell>
          <cell r="J605">
            <v>0</v>
          </cell>
          <cell r="K605">
            <v>0</v>
          </cell>
          <cell r="L605">
            <v>0</v>
          </cell>
          <cell r="M605">
            <v>0</v>
          </cell>
          <cell r="N605">
            <v>23.644924262064361</v>
          </cell>
        </row>
        <row r="606">
          <cell r="A606" t="str">
            <v>Plomeros</v>
          </cell>
          <cell r="B606" t="str">
            <v>M. O.1053-3 [3] Inst. pieza especial pvc 1 ½"</v>
          </cell>
          <cell r="C606" t="str">
            <v>Ud</v>
          </cell>
          <cell r="D606">
            <v>103.85</v>
          </cell>
          <cell r="E606">
            <v>1</v>
          </cell>
          <cell r="F606">
            <v>0</v>
          </cell>
          <cell r="G606">
            <v>1</v>
          </cell>
          <cell r="H606">
            <v>0</v>
          </cell>
          <cell r="I606">
            <v>0</v>
          </cell>
          <cell r="J606">
            <v>0</v>
          </cell>
          <cell r="K606">
            <v>0</v>
          </cell>
          <cell r="L606">
            <v>0</v>
          </cell>
          <cell r="M606">
            <v>0</v>
          </cell>
          <cell r="N606">
            <v>23.644924262064361</v>
          </cell>
        </row>
        <row r="607">
          <cell r="A607" t="str">
            <v>Plomeros</v>
          </cell>
          <cell r="B607" t="str">
            <v>M. O.1053-4 [4] Inst. pieza especial pvc 2"</v>
          </cell>
          <cell r="C607" t="str">
            <v>Ud</v>
          </cell>
          <cell r="D607">
            <v>103.85</v>
          </cell>
          <cell r="E607">
            <v>1</v>
          </cell>
          <cell r="F607">
            <v>0</v>
          </cell>
          <cell r="G607">
            <v>1</v>
          </cell>
          <cell r="H607">
            <v>0</v>
          </cell>
          <cell r="I607">
            <v>0</v>
          </cell>
          <cell r="J607">
            <v>0</v>
          </cell>
          <cell r="K607">
            <v>0</v>
          </cell>
          <cell r="L607">
            <v>0</v>
          </cell>
          <cell r="M607">
            <v>0</v>
          </cell>
          <cell r="N607">
            <v>23.644924262064361</v>
          </cell>
        </row>
        <row r="608">
          <cell r="A608" t="str">
            <v>Plomeros</v>
          </cell>
          <cell r="B608" t="str">
            <v>M. O.1053-5 [5] Inst. pieza especial pvc 3"</v>
          </cell>
          <cell r="C608" t="str">
            <v>Ud</v>
          </cell>
          <cell r="D608">
            <v>84.38</v>
          </cell>
          <cell r="E608">
            <v>1</v>
          </cell>
          <cell r="F608">
            <v>0</v>
          </cell>
          <cell r="G608">
            <v>1</v>
          </cell>
          <cell r="H608">
            <v>0</v>
          </cell>
          <cell r="I608">
            <v>0</v>
          </cell>
          <cell r="J608">
            <v>0</v>
          </cell>
          <cell r="K608">
            <v>0</v>
          </cell>
          <cell r="L608">
            <v>0</v>
          </cell>
          <cell r="M608">
            <v>0</v>
          </cell>
          <cell r="N608">
            <v>29.100798585155058</v>
          </cell>
        </row>
        <row r="609">
          <cell r="A609" t="str">
            <v>Plomeros</v>
          </cell>
          <cell r="B609" t="str">
            <v>M. O.1053-6 [6] Inst. pieza especial pvc 4"</v>
          </cell>
          <cell r="C609" t="str">
            <v>Ud</v>
          </cell>
          <cell r="D609">
            <v>67.5</v>
          </cell>
          <cell r="E609">
            <v>1</v>
          </cell>
          <cell r="F609">
            <v>0</v>
          </cell>
          <cell r="G609">
            <v>1</v>
          </cell>
          <cell r="H609">
            <v>0</v>
          </cell>
          <cell r="I609">
            <v>0</v>
          </cell>
          <cell r="J609">
            <v>0</v>
          </cell>
          <cell r="K609">
            <v>0</v>
          </cell>
          <cell r="L609">
            <v>0</v>
          </cell>
          <cell r="M609">
            <v>0</v>
          </cell>
          <cell r="N609">
            <v>36.378153846153836</v>
          </cell>
        </row>
        <row r="610">
          <cell r="A610" t="str">
            <v>Plomeros</v>
          </cell>
          <cell r="B610" t="str">
            <v>M. O.1053-7 [7] Inst. pieza especial pvc 6"</v>
          </cell>
          <cell r="C610" t="str">
            <v>Ud</v>
          </cell>
          <cell r="D610">
            <v>56.25</v>
          </cell>
          <cell r="E610">
            <v>1</v>
          </cell>
          <cell r="F610">
            <v>0</v>
          </cell>
          <cell r="G610">
            <v>1</v>
          </cell>
          <cell r="H610">
            <v>0</v>
          </cell>
          <cell r="I610">
            <v>0</v>
          </cell>
          <cell r="J610">
            <v>0</v>
          </cell>
          <cell r="K610">
            <v>0</v>
          </cell>
          <cell r="L610">
            <v>0</v>
          </cell>
          <cell r="M610">
            <v>0</v>
          </cell>
          <cell r="N610">
            <v>43.653784615384602</v>
          </cell>
        </row>
        <row r="611">
          <cell r="A611" t="str">
            <v>Plomeros</v>
          </cell>
          <cell r="B611" t="str">
            <v>M. O.1053-8 [8] Inst. pieza especial pvc 8"</v>
          </cell>
          <cell r="C611" t="str">
            <v>Ud</v>
          </cell>
          <cell r="D611">
            <v>40.909999999999997</v>
          </cell>
          <cell r="E611">
            <v>1</v>
          </cell>
          <cell r="F611">
            <v>0</v>
          </cell>
          <cell r="G611">
            <v>1</v>
          </cell>
          <cell r="H611">
            <v>0</v>
          </cell>
          <cell r="I611">
            <v>0</v>
          </cell>
          <cell r="J611">
            <v>0</v>
          </cell>
          <cell r="K611">
            <v>0</v>
          </cell>
          <cell r="L611">
            <v>0</v>
          </cell>
          <cell r="M611">
            <v>0</v>
          </cell>
          <cell r="N611">
            <v>60.022620010153602</v>
          </cell>
        </row>
        <row r="612">
          <cell r="A612" t="str">
            <v>Plomeros</v>
          </cell>
          <cell r="B612" t="str">
            <v>M. O.1053-9 [9] Inst. pieza especial pvc 10"</v>
          </cell>
          <cell r="C612" t="str">
            <v>Ud</v>
          </cell>
          <cell r="D612">
            <v>32.14</v>
          </cell>
          <cell r="E612">
            <v>1</v>
          </cell>
          <cell r="F612">
            <v>0</v>
          </cell>
          <cell r="G612">
            <v>1</v>
          </cell>
          <cell r="H612">
            <v>0</v>
          </cell>
          <cell r="I612">
            <v>0</v>
          </cell>
          <cell r="J612">
            <v>0</v>
          </cell>
          <cell r="K612">
            <v>0</v>
          </cell>
          <cell r="L612">
            <v>0</v>
          </cell>
          <cell r="M612">
            <v>0</v>
          </cell>
          <cell r="N612">
            <v>76.400914269302547</v>
          </cell>
        </row>
        <row r="613">
          <cell r="A613" t="str">
            <v>Plomeros</v>
          </cell>
          <cell r="B613" t="str">
            <v>M. O.1053-10 [10] Inst. pieza especial pvc 12"</v>
          </cell>
          <cell r="C613" t="str">
            <v>Ud</v>
          </cell>
          <cell r="D613">
            <v>28.72</v>
          </cell>
          <cell r="E613">
            <v>1</v>
          </cell>
          <cell r="F613">
            <v>0</v>
          </cell>
          <cell r="G613">
            <v>1</v>
          </cell>
          <cell r="H613">
            <v>0</v>
          </cell>
          <cell r="I613">
            <v>0</v>
          </cell>
          <cell r="J613">
            <v>0</v>
          </cell>
          <cell r="K613">
            <v>0</v>
          </cell>
          <cell r="L613">
            <v>0</v>
          </cell>
          <cell r="M613">
            <v>0</v>
          </cell>
          <cell r="N613">
            <v>85.4987947289479</v>
          </cell>
        </row>
        <row r="614">
          <cell r="A614" t="str">
            <v>Plomeros</v>
          </cell>
          <cell r="B614" t="str">
            <v>M. O.1053-11 [11] Inst. pieza especial pvc 16"</v>
          </cell>
          <cell r="C614" t="str">
            <v>Ud</v>
          </cell>
          <cell r="D614">
            <v>24.55</v>
          </cell>
          <cell r="E614">
            <v>1</v>
          </cell>
          <cell r="F614">
            <v>0</v>
          </cell>
          <cell r="G614">
            <v>1</v>
          </cell>
          <cell r="H614">
            <v>0</v>
          </cell>
          <cell r="I614">
            <v>0</v>
          </cell>
          <cell r="J614">
            <v>0</v>
          </cell>
          <cell r="K614">
            <v>0</v>
          </cell>
          <cell r="L614">
            <v>0</v>
          </cell>
          <cell r="M614">
            <v>0</v>
          </cell>
          <cell r="N614">
            <v>100.02140059533131</v>
          </cell>
        </row>
        <row r="615">
          <cell r="A615" t="str">
            <v>Plomeros</v>
          </cell>
          <cell r="B615" t="str">
            <v>M. O.1053-12 [12] Inst. pieza especial pvc 20"</v>
          </cell>
          <cell r="C615" t="str">
            <v>Ud</v>
          </cell>
          <cell r="D615">
            <v>19.57</v>
          </cell>
          <cell r="E615">
            <v>1</v>
          </cell>
          <cell r="F615">
            <v>0</v>
          </cell>
          <cell r="G615">
            <v>1</v>
          </cell>
          <cell r="H615">
            <v>0</v>
          </cell>
          <cell r="I615">
            <v>0</v>
          </cell>
          <cell r="J615">
            <v>0</v>
          </cell>
          <cell r="K615">
            <v>0</v>
          </cell>
          <cell r="L615">
            <v>0</v>
          </cell>
          <cell r="M615">
            <v>0</v>
          </cell>
          <cell r="N615">
            <v>125.47395935694347</v>
          </cell>
        </row>
        <row r="616">
          <cell r="A616" t="str">
            <v>Plomeros</v>
          </cell>
          <cell r="B616" t="str">
            <v xml:space="preserve">M.O. PLOMERÍA (INST. PIEZA ESP., ROSCA, POR DIAM., C/BOCA  </v>
          </cell>
          <cell r="N616" t="str">
            <v>P. A.</v>
          </cell>
        </row>
        <row r="617">
          <cell r="A617" t="str">
            <v>Plomeros</v>
          </cell>
          <cell r="B617" t="str">
            <v>M. O.1054-1 [1] Inst. pieza especial con rosca 1"</v>
          </cell>
          <cell r="C617" t="str">
            <v>Ud</v>
          </cell>
          <cell r="D617">
            <v>67.5</v>
          </cell>
          <cell r="E617">
            <v>1</v>
          </cell>
          <cell r="F617">
            <v>0</v>
          </cell>
          <cell r="G617">
            <v>1</v>
          </cell>
          <cell r="H617">
            <v>0</v>
          </cell>
          <cell r="I617">
            <v>0</v>
          </cell>
          <cell r="J617">
            <v>0</v>
          </cell>
          <cell r="K617">
            <v>0</v>
          </cell>
          <cell r="L617">
            <v>0</v>
          </cell>
          <cell r="M617">
            <v>0</v>
          </cell>
          <cell r="N617">
            <v>36.378153846153836</v>
          </cell>
        </row>
        <row r="618">
          <cell r="A618" t="str">
            <v>Plomeros</v>
          </cell>
          <cell r="B618" t="str">
            <v>M. O.1054-2 [2] Inst. pieza especial con rosca 1 ¼"</v>
          </cell>
          <cell r="C618" t="str">
            <v>Ud</v>
          </cell>
          <cell r="D618">
            <v>50</v>
          </cell>
          <cell r="E618">
            <v>1</v>
          </cell>
          <cell r="F618">
            <v>0</v>
          </cell>
          <cell r="G618">
            <v>1</v>
          </cell>
          <cell r="H618">
            <v>0</v>
          </cell>
          <cell r="I618">
            <v>0</v>
          </cell>
          <cell r="J618">
            <v>0</v>
          </cell>
          <cell r="K618">
            <v>0</v>
          </cell>
          <cell r="L618">
            <v>0</v>
          </cell>
          <cell r="M618">
            <v>0</v>
          </cell>
          <cell r="N618">
            <v>49.110507692307671</v>
          </cell>
        </row>
        <row r="619">
          <cell r="A619" t="str">
            <v>Plomeros</v>
          </cell>
          <cell r="B619" t="str">
            <v>M. O.1054-3 [3] Inst. pieza especial con rosca 1 ½"</v>
          </cell>
          <cell r="C619" t="str">
            <v>Ud</v>
          </cell>
          <cell r="D619">
            <v>40.909999999999997</v>
          </cell>
          <cell r="E619">
            <v>1</v>
          </cell>
          <cell r="F619">
            <v>0</v>
          </cell>
          <cell r="G619">
            <v>1</v>
          </cell>
          <cell r="H619">
            <v>0</v>
          </cell>
          <cell r="I619">
            <v>0</v>
          </cell>
          <cell r="J619">
            <v>0</v>
          </cell>
          <cell r="K619">
            <v>0</v>
          </cell>
          <cell r="L619">
            <v>0</v>
          </cell>
          <cell r="M619">
            <v>0</v>
          </cell>
          <cell r="N619">
            <v>60.022620010153602</v>
          </cell>
        </row>
        <row r="620">
          <cell r="A620" t="str">
            <v>Plomeros</v>
          </cell>
          <cell r="B620" t="str">
            <v>M. O.1054-4 [4] Inst. pieza especial con rosca 2"</v>
          </cell>
          <cell r="C620" t="str">
            <v>Ud</v>
          </cell>
          <cell r="D620">
            <v>32.14</v>
          </cell>
          <cell r="E620">
            <v>1</v>
          </cell>
          <cell r="F620">
            <v>0</v>
          </cell>
          <cell r="G620">
            <v>1</v>
          </cell>
          <cell r="H620">
            <v>0</v>
          </cell>
          <cell r="I620">
            <v>0</v>
          </cell>
          <cell r="J620">
            <v>0</v>
          </cell>
          <cell r="K620">
            <v>0</v>
          </cell>
          <cell r="L620">
            <v>0</v>
          </cell>
          <cell r="M620">
            <v>0</v>
          </cell>
          <cell r="N620">
            <v>76.400914269302547</v>
          </cell>
        </row>
        <row r="621">
          <cell r="A621" t="str">
            <v>Plomeros</v>
          </cell>
          <cell r="B621" t="str">
            <v>M. O.1054-5 [5] Inst. pieza especial con rosca 3"</v>
          </cell>
          <cell r="C621" t="str">
            <v>Ud</v>
          </cell>
          <cell r="D621">
            <v>28.72</v>
          </cell>
          <cell r="E621">
            <v>1</v>
          </cell>
          <cell r="F621">
            <v>0</v>
          </cell>
          <cell r="G621">
            <v>1</v>
          </cell>
          <cell r="H621">
            <v>0</v>
          </cell>
          <cell r="I621">
            <v>0</v>
          </cell>
          <cell r="J621">
            <v>0</v>
          </cell>
          <cell r="K621">
            <v>0</v>
          </cell>
          <cell r="L621">
            <v>0</v>
          </cell>
          <cell r="M621">
            <v>0</v>
          </cell>
          <cell r="N621">
            <v>85.4987947289479</v>
          </cell>
        </row>
        <row r="622">
          <cell r="A622" t="str">
            <v>Plomeros</v>
          </cell>
          <cell r="B622" t="str">
            <v>M. O.1054-6 [6] Inst. pieza especial con rosca 4"</v>
          </cell>
          <cell r="C622" t="str">
            <v>Ud</v>
          </cell>
          <cell r="D622">
            <v>24.55</v>
          </cell>
          <cell r="E622">
            <v>1</v>
          </cell>
          <cell r="F622">
            <v>0</v>
          </cell>
          <cell r="G622">
            <v>1</v>
          </cell>
          <cell r="H622">
            <v>0</v>
          </cell>
          <cell r="I622">
            <v>0</v>
          </cell>
          <cell r="J622">
            <v>0</v>
          </cell>
          <cell r="K622">
            <v>0</v>
          </cell>
          <cell r="L622">
            <v>0</v>
          </cell>
          <cell r="M622">
            <v>0</v>
          </cell>
          <cell r="N622">
            <v>100.02140059533131</v>
          </cell>
        </row>
        <row r="623">
          <cell r="A623" t="str">
            <v>Plomeros</v>
          </cell>
          <cell r="B623" t="str">
            <v>M. O.1054-7 [7] Inst. pieza especial con rosca 6"</v>
          </cell>
          <cell r="C623" t="str">
            <v>Ud</v>
          </cell>
          <cell r="D623">
            <v>16.46</v>
          </cell>
          <cell r="E623">
            <v>1</v>
          </cell>
          <cell r="F623">
            <v>0</v>
          </cell>
          <cell r="G623">
            <v>1</v>
          </cell>
          <cell r="H623">
            <v>0</v>
          </cell>
          <cell r="I623">
            <v>0</v>
          </cell>
          <cell r="J623">
            <v>0</v>
          </cell>
          <cell r="K623">
            <v>0</v>
          </cell>
          <cell r="L623">
            <v>0</v>
          </cell>
          <cell r="M623">
            <v>0</v>
          </cell>
          <cell r="N623">
            <v>149.18137209084955</v>
          </cell>
        </row>
        <row r="624">
          <cell r="A624" t="str">
            <v>Plomeros</v>
          </cell>
          <cell r="B624" t="str">
            <v>M. O.1054-8 [8] Inst. pieza especial con rosca 8"</v>
          </cell>
          <cell r="C624" t="str">
            <v>Ud</v>
          </cell>
          <cell r="D624">
            <v>10</v>
          </cell>
          <cell r="E624">
            <v>1</v>
          </cell>
          <cell r="F624">
            <v>0</v>
          </cell>
          <cell r="G624">
            <v>1</v>
          </cell>
          <cell r="H624">
            <v>0</v>
          </cell>
          <cell r="I624">
            <v>0</v>
          </cell>
          <cell r="J624">
            <v>0</v>
          </cell>
          <cell r="K624">
            <v>0</v>
          </cell>
          <cell r="L624">
            <v>0</v>
          </cell>
          <cell r="M624">
            <v>0</v>
          </cell>
          <cell r="N624">
            <v>245.55253846153838</v>
          </cell>
        </row>
        <row r="625">
          <cell r="A625" t="str">
            <v>Plomeros</v>
          </cell>
          <cell r="B625" t="str">
            <v>M. O.1054-9 [9] Inst. pieza especial con rosca 10"</v>
          </cell>
          <cell r="C625" t="str">
            <v>Ud</v>
          </cell>
          <cell r="D625">
            <v>8.33</v>
          </cell>
          <cell r="E625">
            <v>1</v>
          </cell>
          <cell r="F625">
            <v>0</v>
          </cell>
          <cell r="G625">
            <v>1</v>
          </cell>
          <cell r="H625">
            <v>0</v>
          </cell>
          <cell r="I625">
            <v>0</v>
          </cell>
          <cell r="J625">
            <v>0</v>
          </cell>
          <cell r="K625">
            <v>0</v>
          </cell>
          <cell r="L625">
            <v>0</v>
          </cell>
          <cell r="M625">
            <v>0</v>
          </cell>
          <cell r="N625">
            <v>294.78095853726097</v>
          </cell>
        </row>
        <row r="626">
          <cell r="A626" t="str">
            <v>Plomeros</v>
          </cell>
          <cell r="B626" t="str">
            <v>M. O.1054-10 [10] Inst. pieza especial con rosca 12"</v>
          </cell>
          <cell r="C626" t="str">
            <v>Ud</v>
          </cell>
          <cell r="D626">
            <v>6.43</v>
          </cell>
          <cell r="E626">
            <v>1</v>
          </cell>
          <cell r="F626">
            <v>0</v>
          </cell>
          <cell r="G626">
            <v>1</v>
          </cell>
          <cell r="H626">
            <v>0</v>
          </cell>
          <cell r="I626">
            <v>0</v>
          </cell>
          <cell r="J626">
            <v>0</v>
          </cell>
          <cell r="K626">
            <v>0</v>
          </cell>
          <cell r="L626">
            <v>0</v>
          </cell>
          <cell r="M626">
            <v>0</v>
          </cell>
          <cell r="N626">
            <v>381.88575188419657</v>
          </cell>
        </row>
        <row r="627">
          <cell r="A627" t="str">
            <v>Plomeros</v>
          </cell>
          <cell r="B627" t="str">
            <v xml:space="preserve">M.O. PLOMERÍA (INST. TINACO DE AGUA)  </v>
          </cell>
          <cell r="N627" t="str">
            <v>P. A.</v>
          </cell>
        </row>
        <row r="628">
          <cell r="A628" t="str">
            <v>Plomeros</v>
          </cell>
          <cell r="B628" t="str">
            <v>M. O.1055-1 [1] Inst. tinaco</v>
          </cell>
          <cell r="C628" t="str">
            <v>Ud</v>
          </cell>
          <cell r="D628">
            <v>0.6</v>
          </cell>
          <cell r="E628">
            <v>1</v>
          </cell>
          <cell r="F628">
            <v>0</v>
          </cell>
          <cell r="G628">
            <v>1</v>
          </cell>
          <cell r="H628">
            <v>0</v>
          </cell>
          <cell r="I628">
            <v>0</v>
          </cell>
          <cell r="J628">
            <v>0</v>
          </cell>
          <cell r="K628">
            <v>0</v>
          </cell>
          <cell r="L628">
            <v>0</v>
          </cell>
          <cell r="M628">
            <v>0</v>
          </cell>
          <cell r="N628">
            <v>4092.5423076923062</v>
          </cell>
        </row>
        <row r="629">
          <cell r="A629" t="str">
            <v>Plomeros</v>
          </cell>
          <cell r="B629" t="str">
            <v xml:space="preserve">M.O. PLOMERÍA (INST. TRAMPA GRASA Y CÁMARA INSP.)  </v>
          </cell>
          <cell r="N629" t="str">
            <v>P. A.</v>
          </cell>
        </row>
        <row r="630">
          <cell r="A630" t="str">
            <v>Plomeros</v>
          </cell>
          <cell r="B630" t="str">
            <v>M. O.1056-1 [1] Inst. cámara insp., tub. 2"</v>
          </cell>
          <cell r="C630" t="str">
            <v>Ud</v>
          </cell>
          <cell r="D630">
            <v>1.99</v>
          </cell>
          <cell r="E630">
            <v>1</v>
          </cell>
          <cell r="F630">
            <v>0</v>
          </cell>
          <cell r="G630">
            <v>1</v>
          </cell>
          <cell r="H630">
            <v>0</v>
          </cell>
          <cell r="I630">
            <v>0</v>
          </cell>
          <cell r="J630">
            <v>0</v>
          </cell>
          <cell r="K630">
            <v>0</v>
          </cell>
          <cell r="L630">
            <v>0</v>
          </cell>
          <cell r="M630">
            <v>0</v>
          </cell>
          <cell r="N630">
            <v>1233.9323540780822</v>
          </cell>
        </row>
        <row r="631">
          <cell r="A631" t="str">
            <v>Plomeros</v>
          </cell>
          <cell r="B631" t="str">
            <v>M. O.1056-2 [2] Inst. cámara insp., tub. 3" y 4"</v>
          </cell>
          <cell r="C631" t="str">
            <v>Ud</v>
          </cell>
          <cell r="D631">
            <v>1.99</v>
          </cell>
          <cell r="E631">
            <v>1</v>
          </cell>
          <cell r="F631">
            <v>0</v>
          </cell>
          <cell r="G631">
            <v>1</v>
          </cell>
          <cell r="H631">
            <v>0</v>
          </cell>
          <cell r="I631">
            <v>0</v>
          </cell>
          <cell r="J631">
            <v>0</v>
          </cell>
          <cell r="K631">
            <v>0</v>
          </cell>
          <cell r="L631">
            <v>0</v>
          </cell>
          <cell r="M631">
            <v>0</v>
          </cell>
          <cell r="N631">
            <v>1233.9323540780822</v>
          </cell>
        </row>
        <row r="632">
          <cell r="A632" t="str">
            <v>Plomeros</v>
          </cell>
          <cell r="B632" t="str">
            <v>M. O.1056-3 [3] Inst. cámara insp. tub. 5" y 6"</v>
          </cell>
          <cell r="C632" t="str">
            <v>Ud</v>
          </cell>
          <cell r="D632">
            <v>1.5</v>
          </cell>
          <cell r="E632">
            <v>1</v>
          </cell>
          <cell r="F632">
            <v>0</v>
          </cell>
          <cell r="G632">
            <v>1</v>
          </cell>
          <cell r="H632">
            <v>0</v>
          </cell>
          <cell r="I632">
            <v>0</v>
          </cell>
          <cell r="J632">
            <v>0</v>
          </cell>
          <cell r="K632">
            <v>0</v>
          </cell>
          <cell r="L632">
            <v>0</v>
          </cell>
          <cell r="M632">
            <v>0</v>
          </cell>
          <cell r="N632">
            <v>1637.0169230769225</v>
          </cell>
        </row>
        <row r="633">
          <cell r="A633" t="str">
            <v>Plomeros</v>
          </cell>
          <cell r="B633" t="str">
            <v>M. O.1056-4 [4] Inst. trampa de grasa 1 cámara</v>
          </cell>
          <cell r="C633" t="str">
            <v>Ud</v>
          </cell>
          <cell r="D633">
            <v>1.22</v>
          </cell>
          <cell r="E633">
            <v>1</v>
          </cell>
          <cell r="F633">
            <v>0</v>
          </cell>
          <cell r="G633">
            <v>1</v>
          </cell>
          <cell r="H633">
            <v>0</v>
          </cell>
          <cell r="I633">
            <v>0</v>
          </cell>
          <cell r="J633">
            <v>0</v>
          </cell>
          <cell r="K633">
            <v>0</v>
          </cell>
          <cell r="L633">
            <v>0</v>
          </cell>
          <cell r="M633">
            <v>0</v>
          </cell>
          <cell r="N633">
            <v>2012.7257250945768</v>
          </cell>
        </row>
        <row r="634">
          <cell r="A634" t="str">
            <v>Plomeros</v>
          </cell>
          <cell r="B634" t="str">
            <v>M. O.1056-5 [5] Inst. trampa de grasa 2 cámaras</v>
          </cell>
          <cell r="C634" t="str">
            <v>Ud</v>
          </cell>
          <cell r="D634">
            <v>0.78</v>
          </cell>
          <cell r="E634">
            <v>1</v>
          </cell>
          <cell r="F634">
            <v>0</v>
          </cell>
          <cell r="G634">
            <v>1</v>
          </cell>
          <cell r="H634">
            <v>0</v>
          </cell>
          <cell r="I634">
            <v>0</v>
          </cell>
          <cell r="J634">
            <v>0</v>
          </cell>
          <cell r="K634">
            <v>0</v>
          </cell>
          <cell r="L634">
            <v>0</v>
          </cell>
          <cell r="M634">
            <v>0</v>
          </cell>
          <cell r="N634">
            <v>3148.1094674556202</v>
          </cell>
        </row>
        <row r="635">
          <cell r="A635" t="str">
            <v>Plomeros</v>
          </cell>
          <cell r="B635" t="str">
            <v>M. O.1056-6 [6] Inst. tapa de Hormigón</v>
          </cell>
          <cell r="C635" t="str">
            <v>Ud</v>
          </cell>
          <cell r="D635">
            <v>10</v>
          </cell>
          <cell r="E635">
            <v>1</v>
          </cell>
          <cell r="F635">
            <v>0</v>
          </cell>
          <cell r="G635">
            <v>1</v>
          </cell>
          <cell r="H635">
            <v>0</v>
          </cell>
          <cell r="I635">
            <v>0</v>
          </cell>
          <cell r="J635">
            <v>0</v>
          </cell>
          <cell r="K635">
            <v>0</v>
          </cell>
          <cell r="L635">
            <v>0</v>
          </cell>
          <cell r="M635">
            <v>0</v>
          </cell>
          <cell r="N635">
            <v>245.55253846153838</v>
          </cell>
        </row>
        <row r="636">
          <cell r="A636" t="str">
            <v>Plomeros</v>
          </cell>
          <cell r="B636" t="str">
            <v xml:space="preserve">M.O. PLOMERÍA (INSTALACIÓN LAVADORA)  </v>
          </cell>
          <cell r="N636" t="str">
            <v>P. A.</v>
          </cell>
        </row>
        <row r="637">
          <cell r="A637" t="str">
            <v>Plomeros</v>
          </cell>
          <cell r="B637" t="str">
            <v>M. O.1057-1 [1] Inst. lavadora automát., doméstica</v>
          </cell>
          <cell r="C637" t="str">
            <v>Ud</v>
          </cell>
          <cell r="D637">
            <v>1.37</v>
          </cell>
          <cell r="E637">
            <v>1</v>
          </cell>
          <cell r="F637">
            <v>0</v>
          </cell>
          <cell r="G637">
            <v>1</v>
          </cell>
          <cell r="H637">
            <v>0</v>
          </cell>
          <cell r="I637">
            <v>0</v>
          </cell>
          <cell r="J637">
            <v>0</v>
          </cell>
          <cell r="K637">
            <v>0</v>
          </cell>
          <cell r="L637">
            <v>0</v>
          </cell>
          <cell r="M637">
            <v>0</v>
          </cell>
          <cell r="N637">
            <v>1792.3542953396959</v>
          </cell>
        </row>
        <row r="638">
          <cell r="A638" t="str">
            <v>Plomeros</v>
          </cell>
          <cell r="B638" t="str">
            <v>M. O.1057-2 [2] Inst. lavadora automát., Industriales o comerciales</v>
          </cell>
          <cell r="C638" t="str">
            <v>Ud</v>
          </cell>
          <cell r="D638" t="str">
            <v>P. A.</v>
          </cell>
          <cell r="E638">
            <v>0</v>
          </cell>
          <cell r="F638">
            <v>0</v>
          </cell>
          <cell r="G638">
            <v>0</v>
          </cell>
          <cell r="H638">
            <v>0</v>
          </cell>
          <cell r="I638">
            <v>0</v>
          </cell>
          <cell r="J638">
            <v>0</v>
          </cell>
          <cell r="K638">
            <v>0</v>
          </cell>
          <cell r="L638">
            <v>0</v>
          </cell>
          <cell r="M638">
            <v>0</v>
          </cell>
          <cell r="N638" t="str">
            <v>P. A.</v>
          </cell>
        </row>
        <row r="639">
          <cell r="A639" t="str">
            <v>Plomeros</v>
          </cell>
          <cell r="B639" t="str">
            <v xml:space="preserve">M.O. PLOMERÍA (INST. VÁLVULA DE AIRE)  </v>
          </cell>
          <cell r="N639" t="str">
            <v>P. A.</v>
          </cell>
        </row>
        <row r="640">
          <cell r="A640" t="str">
            <v>Plomeros</v>
          </cell>
          <cell r="B640" t="str">
            <v>M. O.1058-1 [1] Inst. válvula de aire + Clamps y acces.</v>
          </cell>
          <cell r="C640" t="str">
            <v>Ud</v>
          </cell>
          <cell r="D640">
            <v>2.74</v>
          </cell>
          <cell r="E640">
            <v>1</v>
          </cell>
          <cell r="F640">
            <v>0</v>
          </cell>
          <cell r="G640">
            <v>1</v>
          </cell>
          <cell r="H640">
            <v>0</v>
          </cell>
          <cell r="I640">
            <v>0</v>
          </cell>
          <cell r="J640">
            <v>0</v>
          </cell>
          <cell r="K640">
            <v>0</v>
          </cell>
          <cell r="L640">
            <v>0</v>
          </cell>
          <cell r="M640">
            <v>0</v>
          </cell>
          <cell r="N640">
            <v>896.17714766984795</v>
          </cell>
        </row>
        <row r="641">
          <cell r="A641" t="str">
            <v>Plomeros</v>
          </cell>
          <cell r="B641" t="str">
            <v xml:space="preserve">M.O. PLOMERÍA (INST. VÁLVULA DE COMPUERTA, CAMPANA)  </v>
          </cell>
          <cell r="N641" t="str">
            <v>P. A.</v>
          </cell>
        </row>
        <row r="642">
          <cell r="A642" t="str">
            <v>Plomeros</v>
          </cell>
          <cell r="B642" t="str">
            <v>M. O.1059-1 [1] Inst. válvula compuerta, campana 2"</v>
          </cell>
          <cell r="C642" t="str">
            <v>Ud</v>
          </cell>
          <cell r="D642">
            <v>6.43</v>
          </cell>
          <cell r="E642">
            <v>1</v>
          </cell>
          <cell r="F642">
            <v>0</v>
          </cell>
          <cell r="G642">
            <v>1</v>
          </cell>
          <cell r="H642">
            <v>0</v>
          </cell>
          <cell r="I642">
            <v>0</v>
          </cell>
          <cell r="J642">
            <v>0</v>
          </cell>
          <cell r="K642">
            <v>0</v>
          </cell>
          <cell r="L642">
            <v>0</v>
          </cell>
          <cell r="M642">
            <v>0</v>
          </cell>
          <cell r="N642">
            <v>381.88575188419657</v>
          </cell>
        </row>
        <row r="643">
          <cell r="A643" t="str">
            <v>Plomeros</v>
          </cell>
          <cell r="B643" t="str">
            <v>M. O.1059-2 [2] Inst. válvula compuerta, campana 3"</v>
          </cell>
          <cell r="C643" t="str">
            <v>Ud</v>
          </cell>
          <cell r="D643">
            <v>5.77</v>
          </cell>
          <cell r="E643">
            <v>1</v>
          </cell>
          <cell r="F643">
            <v>0</v>
          </cell>
          <cell r="G643">
            <v>1</v>
          </cell>
          <cell r="H643">
            <v>0</v>
          </cell>
          <cell r="I643">
            <v>0</v>
          </cell>
          <cell r="J643">
            <v>0</v>
          </cell>
          <cell r="K643">
            <v>0</v>
          </cell>
          <cell r="L643">
            <v>0</v>
          </cell>
          <cell r="M643">
            <v>0</v>
          </cell>
          <cell r="N643">
            <v>425.5676576456471</v>
          </cell>
        </row>
        <row r="644">
          <cell r="A644" t="str">
            <v>Plomeros</v>
          </cell>
          <cell r="B644" t="str">
            <v>M. O.1059-3 [3] Inst. válvula compuerta, campana 4"</v>
          </cell>
          <cell r="C644" t="str">
            <v>Ud</v>
          </cell>
          <cell r="D644">
            <v>4.5599999999999996</v>
          </cell>
          <cell r="E644">
            <v>1</v>
          </cell>
          <cell r="F644">
            <v>0</v>
          </cell>
          <cell r="G644">
            <v>1</v>
          </cell>
          <cell r="H644">
            <v>0</v>
          </cell>
          <cell r="I644">
            <v>0</v>
          </cell>
          <cell r="J644">
            <v>0</v>
          </cell>
          <cell r="K644">
            <v>0</v>
          </cell>
          <cell r="L644">
            <v>0</v>
          </cell>
          <cell r="M644">
            <v>0</v>
          </cell>
          <cell r="N644">
            <v>538.49240890688247</v>
          </cell>
        </row>
        <row r="645">
          <cell r="A645" t="str">
            <v>Plomeros</v>
          </cell>
          <cell r="B645" t="str">
            <v>M. O.1059-4 [4] Inst. válvula compuerta, campana 6"</v>
          </cell>
          <cell r="C645" t="str">
            <v>Ud</v>
          </cell>
          <cell r="D645">
            <v>2.4900000000000002</v>
          </cell>
          <cell r="E645">
            <v>1</v>
          </cell>
          <cell r="F645">
            <v>0</v>
          </cell>
          <cell r="G645">
            <v>1</v>
          </cell>
          <cell r="H645">
            <v>0</v>
          </cell>
          <cell r="I645">
            <v>0</v>
          </cell>
          <cell r="J645">
            <v>0</v>
          </cell>
          <cell r="K645">
            <v>0</v>
          </cell>
          <cell r="L645">
            <v>0</v>
          </cell>
          <cell r="M645">
            <v>0</v>
          </cell>
          <cell r="N645">
            <v>986.15477293790502</v>
          </cell>
        </row>
        <row r="646">
          <cell r="A646" t="str">
            <v>Plomeros</v>
          </cell>
          <cell r="B646" t="str">
            <v>M. O.1059-5 [5] Inst. válvula compuerta, campana 8"</v>
          </cell>
          <cell r="C646" t="str">
            <v>Ud</v>
          </cell>
          <cell r="D646">
            <v>1.99</v>
          </cell>
          <cell r="E646">
            <v>1</v>
          </cell>
          <cell r="F646">
            <v>0</v>
          </cell>
          <cell r="G646">
            <v>1</v>
          </cell>
          <cell r="H646">
            <v>0</v>
          </cell>
          <cell r="I646">
            <v>0</v>
          </cell>
          <cell r="J646">
            <v>0</v>
          </cell>
          <cell r="K646">
            <v>0</v>
          </cell>
          <cell r="L646">
            <v>0</v>
          </cell>
          <cell r="M646">
            <v>0</v>
          </cell>
          <cell r="N646">
            <v>1233.9323540780822</v>
          </cell>
        </row>
        <row r="647">
          <cell r="A647" t="str">
            <v>Plomeros</v>
          </cell>
          <cell r="B647" t="str">
            <v>M. O.1059-6 [6] Inst. válvula compuerta, campana 10"</v>
          </cell>
          <cell r="C647" t="str">
            <v>Ud</v>
          </cell>
          <cell r="D647">
            <v>1.42</v>
          </cell>
          <cell r="E647">
            <v>1</v>
          </cell>
          <cell r="F647">
            <v>0</v>
          </cell>
          <cell r="G647">
            <v>1</v>
          </cell>
          <cell r="H647">
            <v>0</v>
          </cell>
          <cell r="I647">
            <v>0</v>
          </cell>
          <cell r="J647">
            <v>0</v>
          </cell>
          <cell r="K647">
            <v>0</v>
          </cell>
          <cell r="L647">
            <v>0</v>
          </cell>
          <cell r="M647">
            <v>0</v>
          </cell>
          <cell r="N647">
            <v>1729.2432286023829</v>
          </cell>
        </row>
        <row r="648">
          <cell r="A648" t="str">
            <v>Plomeros</v>
          </cell>
          <cell r="B648" t="str">
            <v>M. O.1059-7 [7] Inst. válvula compuerta, campana 12"</v>
          </cell>
          <cell r="C648" t="str">
            <v>Ud</v>
          </cell>
          <cell r="D648">
            <v>1</v>
          </cell>
          <cell r="E648">
            <v>1</v>
          </cell>
          <cell r="F648">
            <v>0</v>
          </cell>
          <cell r="G648">
            <v>1</v>
          </cell>
          <cell r="H648">
            <v>0</v>
          </cell>
          <cell r="I648">
            <v>0</v>
          </cell>
          <cell r="J648">
            <v>0</v>
          </cell>
          <cell r="K648">
            <v>0</v>
          </cell>
          <cell r="L648">
            <v>0</v>
          </cell>
          <cell r="M648">
            <v>0</v>
          </cell>
          <cell r="N648">
            <v>2455.5253846153837</v>
          </cell>
        </row>
        <row r="649">
          <cell r="A649" t="str">
            <v>Plomeros</v>
          </cell>
          <cell r="B649" t="str">
            <v>M. O.1059-8 [8] Inst. válvula compuerta, campana 16"</v>
          </cell>
          <cell r="C649" t="str">
            <v>Ud</v>
          </cell>
          <cell r="D649">
            <v>0.78</v>
          </cell>
          <cell r="E649">
            <v>1</v>
          </cell>
          <cell r="F649">
            <v>0</v>
          </cell>
          <cell r="G649">
            <v>1</v>
          </cell>
          <cell r="H649">
            <v>0</v>
          </cell>
          <cell r="I649">
            <v>0</v>
          </cell>
          <cell r="J649">
            <v>0</v>
          </cell>
          <cell r="K649">
            <v>0</v>
          </cell>
          <cell r="L649">
            <v>0</v>
          </cell>
          <cell r="M649">
            <v>0</v>
          </cell>
          <cell r="N649">
            <v>3148.1094674556202</v>
          </cell>
        </row>
        <row r="650">
          <cell r="A650" t="str">
            <v>Plomeros</v>
          </cell>
          <cell r="B650" t="str">
            <v xml:space="preserve">M.O. PLOMERÍA (INST. VÁLVULA DE COMPUERTA, PLATILLO)  </v>
          </cell>
          <cell r="N650" t="str">
            <v>P. A.</v>
          </cell>
        </row>
        <row r="651">
          <cell r="A651" t="str">
            <v>Plomeros</v>
          </cell>
          <cell r="B651" t="str">
            <v>M. O.1060-1 [1] Inst. válvula compuerta, platillo 2"</v>
          </cell>
          <cell r="C651" t="str">
            <v>Ud</v>
          </cell>
          <cell r="D651">
            <v>8.33</v>
          </cell>
          <cell r="E651">
            <v>1</v>
          </cell>
          <cell r="F651">
            <v>0</v>
          </cell>
          <cell r="G651">
            <v>1</v>
          </cell>
          <cell r="H651">
            <v>0</v>
          </cell>
          <cell r="I651">
            <v>0</v>
          </cell>
          <cell r="J651">
            <v>0</v>
          </cell>
          <cell r="K651">
            <v>0</v>
          </cell>
          <cell r="L651">
            <v>0</v>
          </cell>
          <cell r="M651">
            <v>0</v>
          </cell>
          <cell r="N651">
            <v>294.78095853726097</v>
          </cell>
        </row>
        <row r="652">
          <cell r="A652" t="str">
            <v>Plomeros</v>
          </cell>
          <cell r="B652" t="str">
            <v>M. O.1060-2 [2] Inst. válvula compuerta, platillo 3"</v>
          </cell>
          <cell r="C652" t="str">
            <v>Ud</v>
          </cell>
          <cell r="D652">
            <v>6.43</v>
          </cell>
          <cell r="E652">
            <v>1</v>
          </cell>
          <cell r="F652">
            <v>0</v>
          </cell>
          <cell r="G652">
            <v>1</v>
          </cell>
          <cell r="H652">
            <v>0</v>
          </cell>
          <cell r="I652">
            <v>0</v>
          </cell>
          <cell r="J652">
            <v>0</v>
          </cell>
          <cell r="K652">
            <v>0</v>
          </cell>
          <cell r="L652">
            <v>0</v>
          </cell>
          <cell r="M652">
            <v>0</v>
          </cell>
          <cell r="N652">
            <v>381.88575188419657</v>
          </cell>
        </row>
        <row r="653">
          <cell r="A653" t="str">
            <v>Plomeros</v>
          </cell>
          <cell r="B653" t="str">
            <v>M. O.1060-3 [3] Inst. válvula compuerta, platillo 4"</v>
          </cell>
          <cell r="C653" t="str">
            <v>Ud</v>
          </cell>
          <cell r="D653">
            <v>4.96</v>
          </cell>
          <cell r="E653">
            <v>1</v>
          </cell>
          <cell r="F653">
            <v>0</v>
          </cell>
          <cell r="G653">
            <v>1</v>
          </cell>
          <cell r="H653">
            <v>0</v>
          </cell>
          <cell r="I653">
            <v>0</v>
          </cell>
          <cell r="J653">
            <v>0</v>
          </cell>
          <cell r="K653">
            <v>0</v>
          </cell>
          <cell r="L653">
            <v>0</v>
          </cell>
          <cell r="M653">
            <v>0</v>
          </cell>
          <cell r="N653">
            <v>495.0656017369725</v>
          </cell>
        </row>
        <row r="654">
          <cell r="A654" t="str">
            <v>Plomeros</v>
          </cell>
          <cell r="B654" t="str">
            <v>M. O.1060-4 [4] Inst. válvula compuerta, platillo 6"</v>
          </cell>
          <cell r="C654" t="str">
            <v>Ud</v>
          </cell>
          <cell r="D654">
            <v>3.91</v>
          </cell>
          <cell r="E654">
            <v>1</v>
          </cell>
          <cell r="F654">
            <v>0</v>
          </cell>
          <cell r="G654">
            <v>1</v>
          </cell>
          <cell r="H654">
            <v>0</v>
          </cell>
          <cell r="I654">
            <v>0</v>
          </cell>
          <cell r="J654">
            <v>0</v>
          </cell>
          <cell r="K654">
            <v>0</v>
          </cell>
          <cell r="L654">
            <v>0</v>
          </cell>
          <cell r="M654">
            <v>0</v>
          </cell>
          <cell r="N654">
            <v>628.01160731851246</v>
          </cell>
        </row>
        <row r="655">
          <cell r="A655" t="str">
            <v>Plomeros</v>
          </cell>
          <cell r="B655" t="str">
            <v>M. O.1060-5 [5] Inst. válvula compuerta, platillo 8"</v>
          </cell>
          <cell r="C655" t="str">
            <v>Ud</v>
          </cell>
          <cell r="D655">
            <v>2.74</v>
          </cell>
          <cell r="E655">
            <v>1</v>
          </cell>
          <cell r="F655">
            <v>0</v>
          </cell>
          <cell r="G655">
            <v>1</v>
          </cell>
          <cell r="H655">
            <v>0</v>
          </cell>
          <cell r="I655">
            <v>0</v>
          </cell>
          <cell r="J655">
            <v>0</v>
          </cell>
          <cell r="K655">
            <v>0</v>
          </cell>
          <cell r="L655">
            <v>0</v>
          </cell>
          <cell r="M655">
            <v>0</v>
          </cell>
          <cell r="N655">
            <v>896.17714766984795</v>
          </cell>
        </row>
        <row r="656">
          <cell r="A656" t="str">
            <v>Plomeros</v>
          </cell>
          <cell r="B656" t="str">
            <v>M. O.1060-6 [6] Inst. válvula compuerta, platillo 10"</v>
          </cell>
          <cell r="C656" t="str">
            <v>Ud</v>
          </cell>
          <cell r="D656">
            <v>2.4900000000000002</v>
          </cell>
          <cell r="E656">
            <v>1</v>
          </cell>
          <cell r="F656">
            <v>0</v>
          </cell>
          <cell r="G656">
            <v>1</v>
          </cell>
          <cell r="H656">
            <v>0</v>
          </cell>
          <cell r="I656">
            <v>0</v>
          </cell>
          <cell r="J656">
            <v>0</v>
          </cell>
          <cell r="K656">
            <v>0</v>
          </cell>
          <cell r="L656">
            <v>0</v>
          </cell>
          <cell r="M656">
            <v>0</v>
          </cell>
          <cell r="N656">
            <v>986.15477293790502</v>
          </cell>
        </row>
        <row r="657">
          <cell r="A657" t="str">
            <v>Plomeros</v>
          </cell>
          <cell r="B657" t="str">
            <v>M. O.1060-7 [7] Inst. válvula compuerta, platillo 12"</v>
          </cell>
          <cell r="C657" t="str">
            <v>Ud</v>
          </cell>
          <cell r="D657">
            <v>1.99</v>
          </cell>
          <cell r="E657">
            <v>1</v>
          </cell>
          <cell r="F657">
            <v>0</v>
          </cell>
          <cell r="G657">
            <v>1</v>
          </cell>
          <cell r="H657">
            <v>0</v>
          </cell>
          <cell r="I657">
            <v>0</v>
          </cell>
          <cell r="J657">
            <v>0</v>
          </cell>
          <cell r="K657">
            <v>0</v>
          </cell>
          <cell r="L657">
            <v>0</v>
          </cell>
          <cell r="M657">
            <v>0</v>
          </cell>
          <cell r="N657">
            <v>1233.9323540780822</v>
          </cell>
        </row>
        <row r="658">
          <cell r="A658" t="str">
            <v>Plomeros</v>
          </cell>
          <cell r="B658" t="str">
            <v>M. O.1060-8 [8] Inst. válvula compuerta, platillo 16"</v>
          </cell>
          <cell r="C658" t="str">
            <v>Ud</v>
          </cell>
          <cell r="D658">
            <v>1.37</v>
          </cell>
          <cell r="E658">
            <v>1</v>
          </cell>
          <cell r="F658">
            <v>0</v>
          </cell>
          <cell r="G658">
            <v>1</v>
          </cell>
          <cell r="H658">
            <v>0</v>
          </cell>
          <cell r="I658">
            <v>0</v>
          </cell>
          <cell r="J658">
            <v>0</v>
          </cell>
          <cell r="K658">
            <v>0</v>
          </cell>
          <cell r="L658">
            <v>0</v>
          </cell>
          <cell r="M658">
            <v>0</v>
          </cell>
          <cell r="N658">
            <v>1792.3542953396959</v>
          </cell>
        </row>
        <row r="659">
          <cell r="A659" t="str">
            <v>Plomeros</v>
          </cell>
          <cell r="B659" t="str">
            <v xml:space="preserve">M.O. PLOMERÍA (INST. VÁLVULA DE COMPUERTA, ROSCA)  </v>
          </cell>
          <cell r="N659" t="str">
            <v>P. A.</v>
          </cell>
        </row>
        <row r="660">
          <cell r="A660" t="str">
            <v>Plomeros</v>
          </cell>
          <cell r="B660" t="str">
            <v>M. O.1061-1 [1] Inst. válvula compuerta, rosca 2"</v>
          </cell>
          <cell r="C660" t="str">
            <v>Ud</v>
          </cell>
          <cell r="D660">
            <v>12.16</v>
          </cell>
          <cell r="E660">
            <v>1</v>
          </cell>
          <cell r="F660">
            <v>0</v>
          </cell>
          <cell r="G660">
            <v>1</v>
          </cell>
          <cell r="H660">
            <v>0</v>
          </cell>
          <cell r="I660">
            <v>0</v>
          </cell>
          <cell r="J660">
            <v>0</v>
          </cell>
          <cell r="K660">
            <v>0</v>
          </cell>
          <cell r="L660">
            <v>0</v>
          </cell>
          <cell r="M660">
            <v>0</v>
          </cell>
          <cell r="N660">
            <v>201.9346533400809</v>
          </cell>
        </row>
        <row r="661">
          <cell r="A661" t="str">
            <v>Plomeros</v>
          </cell>
          <cell r="B661" t="str">
            <v>M. O.1061-2 [2] Inst. válvula compuerta, rosca 3"</v>
          </cell>
          <cell r="C661" t="str">
            <v>Ud</v>
          </cell>
          <cell r="D661">
            <v>8.33</v>
          </cell>
          <cell r="E661">
            <v>1</v>
          </cell>
          <cell r="F661">
            <v>0</v>
          </cell>
          <cell r="G661">
            <v>1</v>
          </cell>
          <cell r="H661">
            <v>0</v>
          </cell>
          <cell r="I661">
            <v>0</v>
          </cell>
          <cell r="J661">
            <v>0</v>
          </cell>
          <cell r="K661">
            <v>0</v>
          </cell>
          <cell r="L661">
            <v>0</v>
          </cell>
          <cell r="M661">
            <v>0</v>
          </cell>
          <cell r="N661">
            <v>294.78095853726097</v>
          </cell>
        </row>
        <row r="662">
          <cell r="A662" t="str">
            <v>Plomeros</v>
          </cell>
          <cell r="B662" t="str">
            <v>M. O.1061-3 [3] Inst. válvula compuerta, rosca 4"</v>
          </cell>
          <cell r="C662" t="str">
            <v>Ud</v>
          </cell>
          <cell r="D662">
            <v>6.43</v>
          </cell>
          <cell r="E662">
            <v>1</v>
          </cell>
          <cell r="F662">
            <v>0</v>
          </cell>
          <cell r="G662">
            <v>1</v>
          </cell>
          <cell r="H662">
            <v>0</v>
          </cell>
          <cell r="I662">
            <v>0</v>
          </cell>
          <cell r="J662">
            <v>0</v>
          </cell>
          <cell r="K662">
            <v>0</v>
          </cell>
          <cell r="L662">
            <v>0</v>
          </cell>
          <cell r="M662">
            <v>0</v>
          </cell>
          <cell r="N662">
            <v>381.88575188419657</v>
          </cell>
        </row>
        <row r="663">
          <cell r="A663" t="str">
            <v>Plomeros</v>
          </cell>
          <cell r="B663" t="str">
            <v>M. O.1061-4 [4] Inst. válvula compuerta, rosca 6"</v>
          </cell>
          <cell r="C663" t="str">
            <v>Ud</v>
          </cell>
          <cell r="D663">
            <v>4.96</v>
          </cell>
          <cell r="E663">
            <v>1</v>
          </cell>
          <cell r="F663">
            <v>0</v>
          </cell>
          <cell r="G663">
            <v>1</v>
          </cell>
          <cell r="H663">
            <v>0</v>
          </cell>
          <cell r="I663">
            <v>0</v>
          </cell>
          <cell r="J663">
            <v>0</v>
          </cell>
          <cell r="K663">
            <v>0</v>
          </cell>
          <cell r="L663">
            <v>0</v>
          </cell>
          <cell r="M663">
            <v>0</v>
          </cell>
          <cell r="N663">
            <v>495.0656017369725</v>
          </cell>
        </row>
        <row r="664">
          <cell r="A664" t="str">
            <v>Plomeros</v>
          </cell>
          <cell r="B664" t="str">
            <v>M. O.1061-5 [5] Inst. válvula compuerta, rosca 8"</v>
          </cell>
          <cell r="C664" t="str">
            <v>Ud</v>
          </cell>
          <cell r="D664">
            <v>3.91</v>
          </cell>
          <cell r="E664">
            <v>1</v>
          </cell>
          <cell r="F664">
            <v>0</v>
          </cell>
          <cell r="G664">
            <v>1</v>
          </cell>
          <cell r="H664">
            <v>0</v>
          </cell>
          <cell r="I664">
            <v>0</v>
          </cell>
          <cell r="J664">
            <v>0</v>
          </cell>
          <cell r="K664">
            <v>0</v>
          </cell>
          <cell r="L664">
            <v>0</v>
          </cell>
          <cell r="M664">
            <v>0</v>
          </cell>
          <cell r="N664">
            <v>628.01160731851246</v>
          </cell>
        </row>
        <row r="665">
          <cell r="A665" t="str">
            <v>Plomeros</v>
          </cell>
          <cell r="B665" t="str">
            <v xml:space="preserve">M.O. PLOMERÍA (MONTAR BAÑERA Y DUCHA)  </v>
          </cell>
          <cell r="N665" t="str">
            <v>P. A.</v>
          </cell>
        </row>
        <row r="666">
          <cell r="A666" t="str">
            <v>Plomeros</v>
          </cell>
          <cell r="B666" t="str">
            <v>M. O.1062-1 [1] Montar bañera de hierro, especial</v>
          </cell>
          <cell r="C666" t="str">
            <v>Ud</v>
          </cell>
          <cell r="D666">
            <v>1.88</v>
          </cell>
          <cell r="E666">
            <v>1</v>
          </cell>
          <cell r="F666">
            <v>0</v>
          </cell>
          <cell r="G666">
            <v>1</v>
          </cell>
          <cell r="H666">
            <v>0</v>
          </cell>
          <cell r="I666">
            <v>0</v>
          </cell>
          <cell r="J666">
            <v>0</v>
          </cell>
          <cell r="K666">
            <v>0</v>
          </cell>
          <cell r="L666">
            <v>4</v>
          </cell>
          <cell r="M666">
            <v>0</v>
          </cell>
          <cell r="N666">
            <v>2524.3416530278228</v>
          </cell>
        </row>
        <row r="667">
          <cell r="A667" t="str">
            <v>Plomeros</v>
          </cell>
          <cell r="B667" t="str">
            <v>M. O.1062-2 [2] Montar bañera de hierro, corriente</v>
          </cell>
          <cell r="C667" t="str">
            <v>Ud</v>
          </cell>
          <cell r="D667">
            <v>1.37</v>
          </cell>
          <cell r="E667">
            <v>1</v>
          </cell>
          <cell r="F667">
            <v>0</v>
          </cell>
          <cell r="G667">
            <v>1</v>
          </cell>
          <cell r="H667">
            <v>0</v>
          </cell>
          <cell r="I667">
            <v>0</v>
          </cell>
          <cell r="J667">
            <v>0</v>
          </cell>
          <cell r="K667">
            <v>0</v>
          </cell>
          <cell r="L667">
            <v>0</v>
          </cell>
          <cell r="M667">
            <v>0</v>
          </cell>
          <cell r="N667">
            <v>1792.3542953396959</v>
          </cell>
        </row>
        <row r="668">
          <cell r="A668" t="str">
            <v>Plomeros</v>
          </cell>
          <cell r="B668" t="str">
            <v>M. O.1062-3 [3] Montar bañera pesada de hierro</v>
          </cell>
          <cell r="C668" t="str">
            <v>Ud</v>
          </cell>
          <cell r="D668">
            <v>2.5</v>
          </cell>
          <cell r="E668">
            <v>1</v>
          </cell>
          <cell r="F668">
            <v>0</v>
          </cell>
          <cell r="G668">
            <v>1</v>
          </cell>
          <cell r="H668">
            <v>0</v>
          </cell>
          <cell r="I668">
            <v>0</v>
          </cell>
          <cell r="J668">
            <v>0</v>
          </cell>
          <cell r="K668">
            <v>0</v>
          </cell>
          <cell r="L668">
            <v>4</v>
          </cell>
          <cell r="M668">
            <v>0</v>
          </cell>
          <cell r="N668">
            <v>1898.3049230769225</v>
          </cell>
        </row>
        <row r="669">
          <cell r="A669" t="str">
            <v>Plomeros</v>
          </cell>
          <cell r="B669" t="str">
            <v>M. O.1062-4 [4] Montar bañera plástica o vidriada</v>
          </cell>
          <cell r="C669" t="str">
            <v>Ud</v>
          </cell>
          <cell r="D669">
            <v>1.99</v>
          </cell>
          <cell r="E669">
            <v>1</v>
          </cell>
          <cell r="F669">
            <v>0</v>
          </cell>
          <cell r="G669">
            <v>1</v>
          </cell>
          <cell r="H669">
            <v>0</v>
          </cell>
          <cell r="I669">
            <v>0</v>
          </cell>
          <cell r="J669">
            <v>0</v>
          </cell>
          <cell r="K669">
            <v>0</v>
          </cell>
          <cell r="L669">
            <v>0</v>
          </cell>
          <cell r="M669">
            <v>0</v>
          </cell>
          <cell r="N669">
            <v>1233.9323540780822</v>
          </cell>
        </row>
        <row r="670">
          <cell r="A670" t="str">
            <v>Plomeros</v>
          </cell>
          <cell r="B670" t="str">
            <v>M. O.1062-5 [5] Montar ducha tipo teléfono</v>
          </cell>
          <cell r="C670" t="str">
            <v>Ud</v>
          </cell>
          <cell r="D670">
            <v>5.49</v>
          </cell>
          <cell r="E670">
            <v>1</v>
          </cell>
          <cell r="F670">
            <v>0</v>
          </cell>
          <cell r="G670">
            <v>1</v>
          </cell>
          <cell r="H670">
            <v>0</v>
          </cell>
          <cell r="I670">
            <v>0</v>
          </cell>
          <cell r="J670">
            <v>0</v>
          </cell>
          <cell r="K670">
            <v>0</v>
          </cell>
          <cell r="L670">
            <v>0</v>
          </cell>
          <cell r="M670">
            <v>0</v>
          </cell>
          <cell r="N670">
            <v>447.27238335435038</v>
          </cell>
        </row>
        <row r="671">
          <cell r="A671" t="str">
            <v>Plomeros</v>
          </cell>
          <cell r="B671" t="str">
            <v>M. O.1062-6 [6] Montar llave empotrada para ducha</v>
          </cell>
          <cell r="C671" t="str">
            <v>Ud</v>
          </cell>
          <cell r="D671">
            <v>5.49</v>
          </cell>
          <cell r="E671">
            <v>1</v>
          </cell>
          <cell r="F671">
            <v>0</v>
          </cell>
          <cell r="G671">
            <v>1</v>
          </cell>
          <cell r="H671">
            <v>0</v>
          </cell>
          <cell r="I671">
            <v>0</v>
          </cell>
          <cell r="J671">
            <v>0</v>
          </cell>
          <cell r="K671">
            <v>0</v>
          </cell>
          <cell r="L671">
            <v>0</v>
          </cell>
          <cell r="M671">
            <v>0</v>
          </cell>
          <cell r="N671">
            <v>447.27238335435038</v>
          </cell>
        </row>
        <row r="672">
          <cell r="A672" t="str">
            <v>Plomeros</v>
          </cell>
          <cell r="B672" t="str">
            <v>M. O.1062-7 [7] Montar mezcladora de baño</v>
          </cell>
          <cell r="C672" t="str">
            <v>Ud</v>
          </cell>
          <cell r="D672">
            <v>3.13</v>
          </cell>
          <cell r="E672">
            <v>1</v>
          </cell>
          <cell r="F672">
            <v>0</v>
          </cell>
          <cell r="G672">
            <v>1</v>
          </cell>
          <cell r="H672">
            <v>0</v>
          </cell>
          <cell r="I672">
            <v>0</v>
          </cell>
          <cell r="J672">
            <v>0</v>
          </cell>
          <cell r="K672">
            <v>0</v>
          </cell>
          <cell r="L672">
            <v>0</v>
          </cell>
          <cell r="M672">
            <v>0</v>
          </cell>
          <cell r="N672">
            <v>784.51290243302992</v>
          </cell>
        </row>
        <row r="673">
          <cell r="A673" t="str">
            <v>Plomeros</v>
          </cell>
          <cell r="B673" t="str">
            <v>M. O.1062-8 [8] Terminación de baño</v>
          </cell>
          <cell r="C673" t="str">
            <v>Ud</v>
          </cell>
          <cell r="D673">
            <v>10</v>
          </cell>
          <cell r="E673">
            <v>1</v>
          </cell>
          <cell r="F673">
            <v>0</v>
          </cell>
          <cell r="G673">
            <v>1</v>
          </cell>
          <cell r="H673">
            <v>0</v>
          </cell>
          <cell r="I673">
            <v>0</v>
          </cell>
          <cell r="J673">
            <v>0</v>
          </cell>
          <cell r="K673">
            <v>0</v>
          </cell>
          <cell r="L673">
            <v>0</v>
          </cell>
          <cell r="M673">
            <v>0</v>
          </cell>
          <cell r="N673">
            <v>245.55253846153838</v>
          </cell>
        </row>
        <row r="674">
          <cell r="A674" t="str">
            <v>Plomeros</v>
          </cell>
          <cell r="B674" t="str">
            <v xml:space="preserve">M.O. PLOMERÍA (MONTAR FREGADERO Y LAVAPLATOS)  </v>
          </cell>
          <cell r="N674" t="str">
            <v>P. A.</v>
          </cell>
        </row>
        <row r="675">
          <cell r="A675" t="str">
            <v>Plomeros</v>
          </cell>
          <cell r="B675" t="str">
            <v>M. O.1063-1 [1] Montar freg. acero inox. 1 cámara</v>
          </cell>
          <cell r="C675" t="str">
            <v>Ud</v>
          </cell>
          <cell r="D675">
            <v>2.19</v>
          </cell>
          <cell r="E675">
            <v>1</v>
          </cell>
          <cell r="F675">
            <v>0</v>
          </cell>
          <cell r="G675">
            <v>1</v>
          </cell>
          <cell r="H675">
            <v>0</v>
          </cell>
          <cell r="I675">
            <v>0</v>
          </cell>
          <cell r="J675">
            <v>0</v>
          </cell>
          <cell r="K675">
            <v>0</v>
          </cell>
          <cell r="L675">
            <v>0</v>
          </cell>
          <cell r="M675">
            <v>0</v>
          </cell>
          <cell r="N675">
            <v>1121.2444678609058</v>
          </cell>
        </row>
        <row r="676">
          <cell r="A676" t="str">
            <v>Plomeros</v>
          </cell>
          <cell r="B676" t="str">
            <v>M. O.1063-2 [2] Montar freg. acero inox., 2 cámaras</v>
          </cell>
          <cell r="C676" t="str">
            <v>Ud</v>
          </cell>
          <cell r="D676">
            <v>1.71</v>
          </cell>
          <cell r="E676">
            <v>1</v>
          </cell>
          <cell r="F676">
            <v>0</v>
          </cell>
          <cell r="G676">
            <v>1</v>
          </cell>
          <cell r="H676">
            <v>0</v>
          </cell>
          <cell r="I676">
            <v>0</v>
          </cell>
          <cell r="J676">
            <v>0</v>
          </cell>
          <cell r="K676">
            <v>0</v>
          </cell>
          <cell r="L676">
            <v>0</v>
          </cell>
          <cell r="M676">
            <v>0</v>
          </cell>
          <cell r="N676">
            <v>1435.9797570850196</v>
          </cell>
        </row>
        <row r="677">
          <cell r="A677" t="str">
            <v>Plomeros</v>
          </cell>
          <cell r="B677" t="str">
            <v>M. O.1063-3 [3] Montar freg. corriente</v>
          </cell>
          <cell r="C677" t="str">
            <v>Ud</v>
          </cell>
          <cell r="D677">
            <v>2.19</v>
          </cell>
          <cell r="E677">
            <v>1</v>
          </cell>
          <cell r="F677">
            <v>0</v>
          </cell>
          <cell r="G677">
            <v>1</v>
          </cell>
          <cell r="H677">
            <v>0</v>
          </cell>
          <cell r="I677">
            <v>0</v>
          </cell>
          <cell r="J677">
            <v>0</v>
          </cell>
          <cell r="K677">
            <v>0</v>
          </cell>
          <cell r="L677">
            <v>0</v>
          </cell>
          <cell r="M677">
            <v>0</v>
          </cell>
          <cell r="N677">
            <v>1121.2444678609058</v>
          </cell>
        </row>
        <row r="678">
          <cell r="A678" t="str">
            <v>Plomeros</v>
          </cell>
          <cell r="B678" t="str">
            <v>M. O.1063-4 [4] Montar freg. especial 1 cámara</v>
          </cell>
          <cell r="C678" t="str">
            <v>Ud</v>
          </cell>
          <cell r="D678">
            <v>1.99</v>
          </cell>
          <cell r="E678">
            <v>1</v>
          </cell>
          <cell r="F678">
            <v>0</v>
          </cell>
          <cell r="G678">
            <v>1</v>
          </cell>
          <cell r="H678">
            <v>0</v>
          </cell>
          <cell r="I678">
            <v>0</v>
          </cell>
          <cell r="J678">
            <v>0</v>
          </cell>
          <cell r="K678">
            <v>0</v>
          </cell>
          <cell r="L678">
            <v>0</v>
          </cell>
          <cell r="M678">
            <v>0</v>
          </cell>
          <cell r="N678">
            <v>1233.9323540780822</v>
          </cell>
        </row>
        <row r="679">
          <cell r="A679" t="str">
            <v>Plomeros</v>
          </cell>
          <cell r="B679" t="str">
            <v>M. O.1063-5 [5] Montar freg. especial 2 cámara</v>
          </cell>
          <cell r="C679" t="str">
            <v>Ud</v>
          </cell>
          <cell r="D679">
            <v>1.56</v>
          </cell>
          <cell r="E679">
            <v>1</v>
          </cell>
          <cell r="F679">
            <v>0</v>
          </cell>
          <cell r="G679">
            <v>1</v>
          </cell>
          <cell r="H679">
            <v>0</v>
          </cell>
          <cell r="I679">
            <v>0</v>
          </cell>
          <cell r="J679">
            <v>0</v>
          </cell>
          <cell r="K679">
            <v>0</v>
          </cell>
          <cell r="L679">
            <v>0</v>
          </cell>
          <cell r="M679">
            <v>0</v>
          </cell>
          <cell r="N679">
            <v>1574.0547337278101</v>
          </cell>
        </row>
        <row r="680">
          <cell r="A680" t="str">
            <v>Plomeros</v>
          </cell>
          <cell r="B680" t="str">
            <v>M. O.1063-6 [6] Montar lavaplatos automático, doméstico</v>
          </cell>
          <cell r="C680" t="str">
            <v>Ud</v>
          </cell>
          <cell r="D680">
            <v>1.37</v>
          </cell>
          <cell r="E680">
            <v>1</v>
          </cell>
          <cell r="F680">
            <v>0</v>
          </cell>
          <cell r="G680">
            <v>1</v>
          </cell>
          <cell r="H680">
            <v>0</v>
          </cell>
          <cell r="I680">
            <v>0</v>
          </cell>
          <cell r="J680">
            <v>0</v>
          </cell>
          <cell r="K680">
            <v>0</v>
          </cell>
          <cell r="L680">
            <v>0</v>
          </cell>
          <cell r="M680">
            <v>0</v>
          </cell>
          <cell r="N680">
            <v>1792.3542953396959</v>
          </cell>
        </row>
        <row r="681">
          <cell r="A681" t="str">
            <v>Plomeros</v>
          </cell>
          <cell r="B681" t="str">
            <v>M. O.1063-7 [7] Montar lavaplatos automático, industrial o comercial</v>
          </cell>
          <cell r="C681" t="str">
            <v>Ud</v>
          </cell>
          <cell r="D681" t="str">
            <v>P. A.</v>
          </cell>
          <cell r="E681">
            <v>0</v>
          </cell>
          <cell r="F681">
            <v>0</v>
          </cell>
          <cell r="G681">
            <v>0</v>
          </cell>
          <cell r="H681">
            <v>0</v>
          </cell>
          <cell r="I681">
            <v>0</v>
          </cell>
          <cell r="J681">
            <v>0</v>
          </cell>
          <cell r="K681">
            <v>0</v>
          </cell>
          <cell r="L681">
            <v>0</v>
          </cell>
          <cell r="M681">
            <v>0</v>
          </cell>
          <cell r="N681" t="str">
            <v>P. A.</v>
          </cell>
        </row>
        <row r="682">
          <cell r="A682" t="str">
            <v>Plomeros</v>
          </cell>
          <cell r="B682" t="str">
            <v>M. O.1063-8 [8] Montar trituradora de hueso, doméstica</v>
          </cell>
          <cell r="C682" t="str">
            <v>Ud</v>
          </cell>
          <cell r="D682">
            <v>1</v>
          </cell>
          <cell r="E682">
            <v>1</v>
          </cell>
          <cell r="F682">
            <v>0</v>
          </cell>
          <cell r="G682">
            <v>1</v>
          </cell>
          <cell r="H682">
            <v>0</v>
          </cell>
          <cell r="I682">
            <v>0</v>
          </cell>
          <cell r="J682">
            <v>0</v>
          </cell>
          <cell r="K682">
            <v>0</v>
          </cell>
          <cell r="L682">
            <v>0</v>
          </cell>
          <cell r="M682">
            <v>0</v>
          </cell>
          <cell r="N682">
            <v>2455.5253846153837</v>
          </cell>
        </row>
        <row r="683">
          <cell r="A683" t="str">
            <v>Plomeros</v>
          </cell>
          <cell r="B683" t="str">
            <v>M. O.1063-9 [9] Montar trituradora de hueso, industrial o comercial</v>
          </cell>
          <cell r="C683" t="str">
            <v>Ud</v>
          </cell>
          <cell r="D683" t="str">
            <v>P. A.</v>
          </cell>
          <cell r="E683">
            <v>0</v>
          </cell>
          <cell r="F683">
            <v>0</v>
          </cell>
          <cell r="G683">
            <v>0</v>
          </cell>
          <cell r="H683">
            <v>0</v>
          </cell>
          <cell r="I683">
            <v>0</v>
          </cell>
          <cell r="J683">
            <v>0</v>
          </cell>
          <cell r="K683">
            <v>0</v>
          </cell>
          <cell r="L683">
            <v>0</v>
          </cell>
          <cell r="M683">
            <v>0</v>
          </cell>
          <cell r="N683" t="str">
            <v>P. A.</v>
          </cell>
        </row>
        <row r="684">
          <cell r="A684" t="str">
            <v>Plomeros</v>
          </cell>
          <cell r="B684" t="str">
            <v xml:space="preserve">M.O. PLOMERÍA (MONTAR INODORO)  </v>
          </cell>
          <cell r="N684" t="str">
            <v>P. A.</v>
          </cell>
        </row>
        <row r="685">
          <cell r="A685" t="str">
            <v>Plomeros</v>
          </cell>
          <cell r="B685" t="str">
            <v>M. O.1064-1 [1] Montar inodoro corriente dos cuerpos</v>
          </cell>
          <cell r="C685" t="str">
            <v>Ud</v>
          </cell>
          <cell r="D685">
            <v>2.74</v>
          </cell>
          <cell r="E685">
            <v>1</v>
          </cell>
          <cell r="F685">
            <v>0</v>
          </cell>
          <cell r="G685">
            <v>1</v>
          </cell>
          <cell r="H685">
            <v>0</v>
          </cell>
          <cell r="I685">
            <v>0</v>
          </cell>
          <cell r="J685">
            <v>0</v>
          </cell>
          <cell r="K685">
            <v>0</v>
          </cell>
          <cell r="L685">
            <v>0</v>
          </cell>
          <cell r="M685">
            <v>0</v>
          </cell>
          <cell r="N685">
            <v>896.17714766984795</v>
          </cell>
        </row>
        <row r="686">
          <cell r="A686" t="str">
            <v>Plomeros</v>
          </cell>
          <cell r="B686" t="str">
            <v>M. O.1064-2 [2] Montar inodoro especial, 1 cuerpo</v>
          </cell>
          <cell r="C686" t="str">
            <v>Ud</v>
          </cell>
          <cell r="D686">
            <v>1.99</v>
          </cell>
          <cell r="E686">
            <v>1</v>
          </cell>
          <cell r="F686">
            <v>0</v>
          </cell>
          <cell r="G686">
            <v>1</v>
          </cell>
          <cell r="H686">
            <v>0</v>
          </cell>
          <cell r="I686">
            <v>0</v>
          </cell>
          <cell r="J686">
            <v>0</v>
          </cell>
          <cell r="K686">
            <v>0</v>
          </cell>
          <cell r="L686">
            <v>0</v>
          </cell>
          <cell r="M686">
            <v>0</v>
          </cell>
          <cell r="N686">
            <v>1233.9323540780822</v>
          </cell>
        </row>
        <row r="687">
          <cell r="A687" t="str">
            <v>Plomeros</v>
          </cell>
          <cell r="B687" t="str">
            <v>M. O.1064-3 [3] Montar inodoro especial, 2 cuerpos</v>
          </cell>
          <cell r="C687" t="str">
            <v>Ud</v>
          </cell>
          <cell r="D687">
            <v>1.22</v>
          </cell>
          <cell r="E687">
            <v>1</v>
          </cell>
          <cell r="F687">
            <v>0</v>
          </cell>
          <cell r="G687">
            <v>1</v>
          </cell>
          <cell r="H687">
            <v>0</v>
          </cell>
          <cell r="I687">
            <v>0</v>
          </cell>
          <cell r="J687">
            <v>0</v>
          </cell>
          <cell r="K687">
            <v>0</v>
          </cell>
          <cell r="L687">
            <v>0</v>
          </cell>
          <cell r="M687">
            <v>0</v>
          </cell>
          <cell r="N687">
            <v>2012.7257250945768</v>
          </cell>
        </row>
        <row r="688">
          <cell r="A688" t="str">
            <v>Plomeros</v>
          </cell>
          <cell r="B688" t="str">
            <v>M. O.1064-4 [4] Montar inodoro especial, pared</v>
          </cell>
          <cell r="C688" t="str">
            <v>Ud</v>
          </cell>
          <cell r="D688">
            <v>1.22</v>
          </cell>
          <cell r="E688">
            <v>1</v>
          </cell>
          <cell r="F688">
            <v>0</v>
          </cell>
          <cell r="G688">
            <v>1</v>
          </cell>
          <cell r="H688">
            <v>0</v>
          </cell>
          <cell r="I688">
            <v>0</v>
          </cell>
          <cell r="J688">
            <v>0</v>
          </cell>
          <cell r="K688">
            <v>0</v>
          </cell>
          <cell r="L688">
            <v>0</v>
          </cell>
          <cell r="M688">
            <v>0</v>
          </cell>
          <cell r="N688">
            <v>2012.7257250945768</v>
          </cell>
        </row>
        <row r="689">
          <cell r="A689" t="str">
            <v>Plomeros</v>
          </cell>
          <cell r="B689" t="str">
            <v>M. O.1064-5 [5] Montar inodoro fluxómetro o automát.</v>
          </cell>
          <cell r="C689" t="str">
            <v>Ud</v>
          </cell>
          <cell r="D689">
            <v>1.66</v>
          </cell>
          <cell r="E689">
            <v>1</v>
          </cell>
          <cell r="F689">
            <v>0</v>
          </cell>
          <cell r="G689">
            <v>1</v>
          </cell>
          <cell r="H689">
            <v>0</v>
          </cell>
          <cell r="I689">
            <v>0</v>
          </cell>
          <cell r="J689">
            <v>0</v>
          </cell>
          <cell r="K689">
            <v>0</v>
          </cell>
          <cell r="L689">
            <v>0</v>
          </cell>
          <cell r="M689">
            <v>0</v>
          </cell>
          <cell r="N689">
            <v>1479.2321594068578</v>
          </cell>
        </row>
        <row r="690">
          <cell r="A690" t="str">
            <v>Plomeros</v>
          </cell>
          <cell r="B690" t="str">
            <v xml:space="preserve">M.O. PLOMERÍA (MONTAR LAVAMANOS Y BIDET)  </v>
          </cell>
          <cell r="N690" t="str">
            <v>P. A.</v>
          </cell>
        </row>
        <row r="691">
          <cell r="A691" t="str">
            <v>Plomeros</v>
          </cell>
          <cell r="B691" t="str">
            <v>M. O.1065-1 [1] Montar bidet</v>
          </cell>
          <cell r="C691" t="str">
            <v>Ud</v>
          </cell>
          <cell r="D691">
            <v>1.83</v>
          </cell>
          <cell r="E691">
            <v>1</v>
          </cell>
          <cell r="F691">
            <v>0</v>
          </cell>
          <cell r="G691">
            <v>1</v>
          </cell>
          <cell r="H691">
            <v>0</v>
          </cell>
          <cell r="I691">
            <v>0</v>
          </cell>
          <cell r="J691">
            <v>0</v>
          </cell>
          <cell r="K691">
            <v>0</v>
          </cell>
          <cell r="L691">
            <v>0</v>
          </cell>
          <cell r="M691">
            <v>0</v>
          </cell>
          <cell r="N691">
            <v>1341.8171500630513</v>
          </cell>
        </row>
        <row r="692">
          <cell r="A692" t="str">
            <v>Plomeros</v>
          </cell>
          <cell r="B692" t="str">
            <v>M. O.1065-2 [2] Montar lavamanos clínico (unidad conjunto)</v>
          </cell>
          <cell r="C692" t="str">
            <v>Ud</v>
          </cell>
          <cell r="D692">
            <v>0.37</v>
          </cell>
          <cell r="E692">
            <v>1</v>
          </cell>
          <cell r="F692">
            <v>0</v>
          </cell>
          <cell r="G692">
            <v>1</v>
          </cell>
          <cell r="H692">
            <v>0</v>
          </cell>
          <cell r="I692">
            <v>0</v>
          </cell>
          <cell r="J692">
            <v>0</v>
          </cell>
          <cell r="K692">
            <v>0</v>
          </cell>
          <cell r="L692">
            <v>0</v>
          </cell>
          <cell r="M692">
            <v>0</v>
          </cell>
          <cell r="N692">
            <v>6636.5550935550909</v>
          </cell>
        </row>
        <row r="693">
          <cell r="A693" t="str">
            <v>Plomeros</v>
          </cell>
          <cell r="B693" t="str">
            <v>M. O.1065-3 [3] Montar lavamanos c/patas</v>
          </cell>
          <cell r="C693" t="str">
            <v>Ud</v>
          </cell>
          <cell r="D693">
            <v>2.25</v>
          </cell>
          <cell r="E693">
            <v>1</v>
          </cell>
          <cell r="F693">
            <v>0</v>
          </cell>
          <cell r="G693">
            <v>1</v>
          </cell>
          <cell r="H693">
            <v>0</v>
          </cell>
          <cell r="I693">
            <v>0</v>
          </cell>
          <cell r="J693">
            <v>0</v>
          </cell>
          <cell r="K693">
            <v>0</v>
          </cell>
          <cell r="L693">
            <v>0</v>
          </cell>
          <cell r="M693">
            <v>0</v>
          </cell>
          <cell r="N693">
            <v>1091.3446153846151</v>
          </cell>
        </row>
        <row r="694">
          <cell r="A694" t="str">
            <v>Plomeros</v>
          </cell>
          <cell r="B694" t="str">
            <v>M. O.1065-4 [4] Montar lavamanos s/patas</v>
          </cell>
          <cell r="C694" t="str">
            <v>Ud</v>
          </cell>
          <cell r="D694">
            <v>2.74</v>
          </cell>
          <cell r="E694">
            <v>1</v>
          </cell>
          <cell r="F694">
            <v>0</v>
          </cell>
          <cell r="G694">
            <v>1</v>
          </cell>
          <cell r="H694">
            <v>0</v>
          </cell>
          <cell r="I694">
            <v>0</v>
          </cell>
          <cell r="J694">
            <v>0</v>
          </cell>
          <cell r="K694">
            <v>0</v>
          </cell>
          <cell r="L694">
            <v>0</v>
          </cell>
          <cell r="M694">
            <v>0</v>
          </cell>
          <cell r="N694">
            <v>896.17714766984795</v>
          </cell>
        </row>
        <row r="695">
          <cell r="A695" t="str">
            <v>Plomeros</v>
          </cell>
          <cell r="B695" t="str">
            <v>M. O.1065-5 [5] Montar lavamanos empotrado</v>
          </cell>
          <cell r="C695" t="str">
            <v>Ud</v>
          </cell>
          <cell r="D695">
            <v>1.56</v>
          </cell>
          <cell r="E695">
            <v>1</v>
          </cell>
          <cell r="F695">
            <v>0</v>
          </cell>
          <cell r="G695">
            <v>1</v>
          </cell>
          <cell r="H695">
            <v>0</v>
          </cell>
          <cell r="I695">
            <v>0</v>
          </cell>
          <cell r="J695">
            <v>0</v>
          </cell>
          <cell r="K695">
            <v>0</v>
          </cell>
          <cell r="L695">
            <v>0</v>
          </cell>
          <cell r="M695">
            <v>0</v>
          </cell>
          <cell r="N695">
            <v>1574.0547337278101</v>
          </cell>
        </row>
        <row r="696">
          <cell r="A696" t="str">
            <v>Plomeros</v>
          </cell>
          <cell r="B696" t="str">
            <v>M. O.1065-6 [6] Montar lavamanos especial c/patas</v>
          </cell>
          <cell r="C696" t="str">
            <v>Ud</v>
          </cell>
          <cell r="D696">
            <v>1.56</v>
          </cell>
          <cell r="E696">
            <v>1</v>
          </cell>
          <cell r="F696">
            <v>0</v>
          </cell>
          <cell r="G696">
            <v>1</v>
          </cell>
          <cell r="H696">
            <v>0</v>
          </cell>
          <cell r="I696">
            <v>0</v>
          </cell>
          <cell r="J696">
            <v>0</v>
          </cell>
          <cell r="K696">
            <v>0</v>
          </cell>
          <cell r="L696">
            <v>0</v>
          </cell>
          <cell r="M696">
            <v>0</v>
          </cell>
          <cell r="N696">
            <v>1574.0547337278101</v>
          </cell>
        </row>
        <row r="697">
          <cell r="A697" t="str">
            <v>Plomeros</v>
          </cell>
          <cell r="B697" t="str">
            <v>M. O.1065-7 [7] Montar lavamanos especial s/patas</v>
          </cell>
          <cell r="C697" t="str">
            <v>Ud</v>
          </cell>
          <cell r="D697">
            <v>1.99</v>
          </cell>
          <cell r="E697">
            <v>1</v>
          </cell>
          <cell r="F697">
            <v>0</v>
          </cell>
          <cell r="G697">
            <v>1</v>
          </cell>
          <cell r="H697">
            <v>0</v>
          </cell>
          <cell r="I697">
            <v>0</v>
          </cell>
          <cell r="J697">
            <v>0</v>
          </cell>
          <cell r="K697">
            <v>0</v>
          </cell>
          <cell r="L697">
            <v>0</v>
          </cell>
          <cell r="M697">
            <v>0</v>
          </cell>
          <cell r="N697">
            <v>1233.9323540780822</v>
          </cell>
        </row>
        <row r="698">
          <cell r="A698" t="str">
            <v>Plomeros</v>
          </cell>
          <cell r="B698" t="str">
            <v>M. O.1065-8 [8] Montar lavamanos pedestal</v>
          </cell>
          <cell r="C698" t="str">
            <v>Ud</v>
          </cell>
          <cell r="D698">
            <v>2</v>
          </cell>
          <cell r="E698">
            <v>1</v>
          </cell>
          <cell r="F698">
            <v>0</v>
          </cell>
          <cell r="G698">
            <v>1</v>
          </cell>
          <cell r="H698">
            <v>0</v>
          </cell>
          <cell r="I698">
            <v>0</v>
          </cell>
          <cell r="J698">
            <v>0</v>
          </cell>
          <cell r="K698">
            <v>0</v>
          </cell>
          <cell r="L698">
            <v>0</v>
          </cell>
          <cell r="M698">
            <v>0</v>
          </cell>
          <cell r="N698">
            <v>1227.7626923076919</v>
          </cell>
        </row>
        <row r="699">
          <cell r="A699" t="str">
            <v>Plomeros</v>
          </cell>
          <cell r="B699" t="str">
            <v>M. O.1065-9 [9] Montar lavamanos salón de belleza</v>
          </cell>
          <cell r="C699" t="str">
            <v>Ud</v>
          </cell>
          <cell r="D699">
            <v>1.56</v>
          </cell>
          <cell r="E699">
            <v>1</v>
          </cell>
          <cell r="F699">
            <v>0</v>
          </cell>
          <cell r="G699">
            <v>1</v>
          </cell>
          <cell r="H699">
            <v>0</v>
          </cell>
          <cell r="I699">
            <v>0</v>
          </cell>
          <cell r="J699">
            <v>0</v>
          </cell>
          <cell r="K699">
            <v>0</v>
          </cell>
          <cell r="L699">
            <v>0</v>
          </cell>
          <cell r="M699">
            <v>0</v>
          </cell>
          <cell r="N699">
            <v>1574.0547337278101</v>
          </cell>
        </row>
        <row r="700">
          <cell r="A700" t="str">
            <v>Plomeros</v>
          </cell>
          <cell r="B700" t="str">
            <v xml:space="preserve">M.O. PLOMERÍA (MONTAR ORINAL)  </v>
          </cell>
          <cell r="N700" t="str">
            <v>P. A.</v>
          </cell>
        </row>
        <row r="701">
          <cell r="A701" t="str">
            <v>Plomeros</v>
          </cell>
          <cell r="B701" t="str">
            <v>M. O.1066-1 [1] Montar orinal ½ falda</v>
          </cell>
          <cell r="C701" t="str">
            <v>Ud</v>
          </cell>
          <cell r="D701">
            <v>2.4300000000000002</v>
          </cell>
          <cell r="E701">
            <v>1</v>
          </cell>
          <cell r="F701">
            <v>0</v>
          </cell>
          <cell r="G701">
            <v>1</v>
          </cell>
          <cell r="H701">
            <v>0</v>
          </cell>
          <cell r="I701">
            <v>0</v>
          </cell>
          <cell r="J701">
            <v>0</v>
          </cell>
          <cell r="K701">
            <v>0</v>
          </cell>
          <cell r="L701">
            <v>0</v>
          </cell>
          <cell r="M701">
            <v>0</v>
          </cell>
          <cell r="N701">
            <v>1010.5042735042731</v>
          </cell>
        </row>
        <row r="702">
          <cell r="A702" t="str">
            <v>Plomeros</v>
          </cell>
          <cell r="B702" t="str">
            <v>M. O.1066-2 [2] Montar orinal de cemento (terminación)</v>
          </cell>
          <cell r="C702" t="str">
            <v>Ud</v>
          </cell>
          <cell r="D702">
            <v>4.38</v>
          </cell>
          <cell r="E702">
            <v>1</v>
          </cell>
          <cell r="F702">
            <v>0</v>
          </cell>
          <cell r="G702">
            <v>1</v>
          </cell>
          <cell r="H702">
            <v>0</v>
          </cell>
          <cell r="I702">
            <v>0</v>
          </cell>
          <cell r="J702">
            <v>0</v>
          </cell>
          <cell r="K702">
            <v>0</v>
          </cell>
          <cell r="L702">
            <v>0</v>
          </cell>
          <cell r="M702">
            <v>0</v>
          </cell>
          <cell r="N702">
            <v>560.62223393045292</v>
          </cell>
        </row>
        <row r="703">
          <cell r="A703" t="str">
            <v>Plomeros</v>
          </cell>
          <cell r="B703" t="str">
            <v>M. O.1066-3 [3] Montar orinal falda completa</v>
          </cell>
          <cell r="C703" t="str">
            <v>Ud</v>
          </cell>
          <cell r="D703">
            <v>1.56</v>
          </cell>
          <cell r="E703">
            <v>1</v>
          </cell>
          <cell r="F703">
            <v>0</v>
          </cell>
          <cell r="G703">
            <v>1</v>
          </cell>
          <cell r="H703">
            <v>0</v>
          </cell>
          <cell r="I703">
            <v>0</v>
          </cell>
          <cell r="J703">
            <v>0</v>
          </cell>
          <cell r="K703">
            <v>0</v>
          </cell>
          <cell r="L703">
            <v>0</v>
          </cell>
          <cell r="M703">
            <v>0</v>
          </cell>
          <cell r="N703">
            <v>1574.0547337278101</v>
          </cell>
        </row>
        <row r="704">
          <cell r="A704" t="str">
            <v>Plomeros</v>
          </cell>
          <cell r="B704" t="str">
            <v>M. O.1066-4 [4] Montar orinal sencillo</v>
          </cell>
          <cell r="C704" t="str">
            <v>Ud</v>
          </cell>
          <cell r="D704">
            <v>2.19</v>
          </cell>
          <cell r="E704">
            <v>1</v>
          </cell>
          <cell r="F704">
            <v>0</v>
          </cell>
          <cell r="G704">
            <v>1</v>
          </cell>
          <cell r="H704">
            <v>0</v>
          </cell>
          <cell r="I704">
            <v>0</v>
          </cell>
          <cell r="J704">
            <v>0</v>
          </cell>
          <cell r="K704">
            <v>0</v>
          </cell>
          <cell r="L704">
            <v>0</v>
          </cell>
          <cell r="M704">
            <v>0</v>
          </cell>
          <cell r="N704">
            <v>1121.2444678609058</v>
          </cell>
        </row>
        <row r="705">
          <cell r="A705" t="str">
            <v>Plomeros</v>
          </cell>
          <cell r="B705" t="str">
            <v xml:space="preserve">M.O. PLOMERÍA (SALIDAS DE AGUA, APARATO SANIT.,  COBRE)  </v>
          </cell>
          <cell r="N705" t="str">
            <v>P. A.</v>
          </cell>
        </row>
        <row r="706">
          <cell r="A706" t="str">
            <v>Plomeros</v>
          </cell>
          <cell r="B706" t="str">
            <v>M. O.1067-1 [1] Salida tub. ½", cobre, soldada o roscada</v>
          </cell>
          <cell r="C706" t="str">
            <v>Ud</v>
          </cell>
          <cell r="D706">
            <v>2.19</v>
          </cell>
          <cell r="E706">
            <v>1</v>
          </cell>
          <cell r="F706">
            <v>0</v>
          </cell>
          <cell r="G706">
            <v>1</v>
          </cell>
          <cell r="H706">
            <v>0</v>
          </cell>
          <cell r="I706">
            <v>0</v>
          </cell>
          <cell r="J706">
            <v>0</v>
          </cell>
          <cell r="K706">
            <v>0</v>
          </cell>
          <cell r="L706">
            <v>0</v>
          </cell>
          <cell r="M706">
            <v>0</v>
          </cell>
          <cell r="N706">
            <v>1121.2444678609058</v>
          </cell>
        </row>
        <row r="707">
          <cell r="A707" t="str">
            <v>Plomeros</v>
          </cell>
          <cell r="B707" t="str">
            <v>M. O.1067-2 [2] Salida tub. ¾", cobre, soldada o roscada</v>
          </cell>
          <cell r="C707" t="str">
            <v>Ud</v>
          </cell>
          <cell r="D707">
            <v>1.83</v>
          </cell>
          <cell r="E707">
            <v>1</v>
          </cell>
          <cell r="F707">
            <v>0</v>
          </cell>
          <cell r="G707">
            <v>1</v>
          </cell>
          <cell r="H707">
            <v>0</v>
          </cell>
          <cell r="I707">
            <v>0</v>
          </cell>
          <cell r="J707">
            <v>0</v>
          </cell>
          <cell r="K707">
            <v>0</v>
          </cell>
          <cell r="L707">
            <v>0</v>
          </cell>
          <cell r="M707">
            <v>0</v>
          </cell>
          <cell r="N707">
            <v>1341.8171500630513</v>
          </cell>
        </row>
        <row r="708">
          <cell r="A708" t="str">
            <v>Plomeros</v>
          </cell>
          <cell r="B708" t="str">
            <v>M. O.1067-3 [3] Salida tub. 1", cobre, soldada o roscada</v>
          </cell>
          <cell r="C708" t="str">
            <v>Ud</v>
          </cell>
          <cell r="D708">
            <v>1.56</v>
          </cell>
          <cell r="E708">
            <v>1</v>
          </cell>
          <cell r="F708">
            <v>0</v>
          </cell>
          <cell r="G708">
            <v>1</v>
          </cell>
          <cell r="H708">
            <v>0</v>
          </cell>
          <cell r="I708">
            <v>0</v>
          </cell>
          <cell r="J708">
            <v>0</v>
          </cell>
          <cell r="K708">
            <v>0</v>
          </cell>
          <cell r="L708">
            <v>0</v>
          </cell>
          <cell r="M708">
            <v>0</v>
          </cell>
          <cell r="N708">
            <v>1574.0547337278101</v>
          </cell>
        </row>
        <row r="709">
          <cell r="A709" t="str">
            <v>Plomeros</v>
          </cell>
          <cell r="B709" t="str">
            <v>M. O.1067-4 [4] Salida tub. 1 ¼" en adelante, cobre, soldada o roscada</v>
          </cell>
          <cell r="C709" t="str">
            <v>Ud</v>
          </cell>
          <cell r="D709" t="str">
            <v>P. A.</v>
          </cell>
          <cell r="E709">
            <v>1</v>
          </cell>
          <cell r="F709">
            <v>0</v>
          </cell>
          <cell r="G709">
            <v>1</v>
          </cell>
          <cell r="H709">
            <v>0</v>
          </cell>
          <cell r="I709">
            <v>0</v>
          </cell>
          <cell r="J709">
            <v>0</v>
          </cell>
          <cell r="K709">
            <v>0</v>
          </cell>
          <cell r="L709">
            <v>0</v>
          </cell>
          <cell r="M709">
            <v>0</v>
          </cell>
          <cell r="N709" t="str">
            <v>P. A.</v>
          </cell>
        </row>
        <row r="710">
          <cell r="A710" t="str">
            <v>Plomeros</v>
          </cell>
          <cell r="B710" t="str">
            <v xml:space="preserve">M.O. PLOMERÍA (SALIDAS DE AGUA, APARATO SANIT.,  H. G. o PVC)  </v>
          </cell>
          <cell r="N710" t="str">
            <v>P. A.</v>
          </cell>
        </row>
        <row r="711">
          <cell r="A711" t="str">
            <v>Plomeros</v>
          </cell>
          <cell r="B711" t="str">
            <v>M. O.1068-1 [1] Montar filtro de agua, domiciliario</v>
          </cell>
          <cell r="C711" t="str">
            <v>Ud</v>
          </cell>
          <cell r="D711">
            <v>2.4300000000000002</v>
          </cell>
          <cell r="E711">
            <v>1</v>
          </cell>
          <cell r="F711">
            <v>0</v>
          </cell>
          <cell r="G711">
            <v>1</v>
          </cell>
          <cell r="H711">
            <v>0</v>
          </cell>
          <cell r="I711">
            <v>0</v>
          </cell>
          <cell r="J711">
            <v>0</v>
          </cell>
          <cell r="K711">
            <v>0</v>
          </cell>
          <cell r="L711">
            <v>0</v>
          </cell>
          <cell r="M711">
            <v>0</v>
          </cell>
          <cell r="N711">
            <v>1010.5042735042731</v>
          </cell>
        </row>
        <row r="712">
          <cell r="A712" t="str">
            <v>Plomeros</v>
          </cell>
          <cell r="B712" t="str">
            <v>M. O.1068-2 [2] Montar filtro de agua, industrial o comercial</v>
          </cell>
          <cell r="C712" t="str">
            <v>Ud</v>
          </cell>
          <cell r="D712" t="str">
            <v>P. A.</v>
          </cell>
          <cell r="E712">
            <v>1</v>
          </cell>
          <cell r="F712">
            <v>0</v>
          </cell>
          <cell r="G712">
            <v>1</v>
          </cell>
          <cell r="H712">
            <v>0</v>
          </cell>
          <cell r="I712">
            <v>0</v>
          </cell>
          <cell r="J712">
            <v>0</v>
          </cell>
          <cell r="K712">
            <v>0</v>
          </cell>
          <cell r="L712">
            <v>0</v>
          </cell>
          <cell r="M712">
            <v>0</v>
          </cell>
          <cell r="N712" t="str">
            <v>P. A.</v>
          </cell>
        </row>
        <row r="713">
          <cell r="A713" t="str">
            <v>Plomeros</v>
          </cell>
          <cell r="B713" t="str">
            <v>M. O.1068-3 [3] Salida de agua tub. ½", h.g. o pvc</v>
          </cell>
          <cell r="C713" t="str">
            <v>Ud</v>
          </cell>
          <cell r="D713">
            <v>3.13</v>
          </cell>
          <cell r="E713">
            <v>1</v>
          </cell>
          <cell r="F713">
            <v>0</v>
          </cell>
          <cell r="G713">
            <v>1</v>
          </cell>
          <cell r="H713">
            <v>0</v>
          </cell>
          <cell r="I713">
            <v>0</v>
          </cell>
          <cell r="J713">
            <v>0</v>
          </cell>
          <cell r="K713">
            <v>0</v>
          </cell>
          <cell r="L713">
            <v>0</v>
          </cell>
          <cell r="M713">
            <v>0</v>
          </cell>
          <cell r="N713">
            <v>784.51290243302992</v>
          </cell>
        </row>
        <row r="714">
          <cell r="A714" t="str">
            <v>Plomeros</v>
          </cell>
          <cell r="B714" t="str">
            <v>M. O.1068-4 [4] Salida de agua tub. ¾", h.g. o pvc</v>
          </cell>
          <cell r="C714" t="str">
            <v>Ud</v>
          </cell>
          <cell r="D714">
            <v>3.13</v>
          </cell>
          <cell r="E714">
            <v>1</v>
          </cell>
          <cell r="F714">
            <v>0</v>
          </cell>
          <cell r="G714">
            <v>1</v>
          </cell>
          <cell r="H714">
            <v>0</v>
          </cell>
          <cell r="I714">
            <v>0</v>
          </cell>
          <cell r="J714">
            <v>0</v>
          </cell>
          <cell r="K714">
            <v>0</v>
          </cell>
          <cell r="L714">
            <v>0</v>
          </cell>
          <cell r="M714">
            <v>0</v>
          </cell>
          <cell r="N714">
            <v>784.51290243302992</v>
          </cell>
        </row>
        <row r="715">
          <cell r="A715" t="str">
            <v>Plomeros</v>
          </cell>
          <cell r="B715" t="str">
            <v>M. O.1068-5 [5] Salida de agua fría y caliente calentador domestico</v>
          </cell>
          <cell r="C715" t="str">
            <v>Ud</v>
          </cell>
          <cell r="D715">
            <v>2.4300000000000002</v>
          </cell>
          <cell r="E715">
            <v>1</v>
          </cell>
          <cell r="F715">
            <v>0</v>
          </cell>
          <cell r="G715">
            <v>1</v>
          </cell>
          <cell r="H715">
            <v>0</v>
          </cell>
          <cell r="I715">
            <v>0</v>
          </cell>
          <cell r="J715">
            <v>0</v>
          </cell>
          <cell r="K715">
            <v>0</v>
          </cell>
          <cell r="L715">
            <v>0</v>
          </cell>
          <cell r="M715">
            <v>0</v>
          </cell>
          <cell r="N715">
            <v>1010.5042735042731</v>
          </cell>
        </row>
        <row r="716">
          <cell r="A716" t="str">
            <v>Plomeros</v>
          </cell>
          <cell r="B716" t="str">
            <v>M. O.1068-6 [6] Salida de agua fría y caliente calentador industrial</v>
          </cell>
          <cell r="C716" t="str">
            <v>Ud</v>
          </cell>
          <cell r="D716" t="str">
            <v>P. A.</v>
          </cell>
          <cell r="E716">
            <v>1</v>
          </cell>
          <cell r="F716">
            <v>0</v>
          </cell>
          <cell r="G716">
            <v>1</v>
          </cell>
          <cell r="H716">
            <v>0</v>
          </cell>
          <cell r="I716">
            <v>0</v>
          </cell>
          <cell r="J716">
            <v>0</v>
          </cell>
          <cell r="K716">
            <v>0</v>
          </cell>
          <cell r="L716">
            <v>0</v>
          </cell>
          <cell r="M716">
            <v>0</v>
          </cell>
          <cell r="N716" t="str">
            <v>P. A.</v>
          </cell>
        </row>
        <row r="717">
          <cell r="A717" t="str">
            <v>Plomeros</v>
          </cell>
          <cell r="B717" t="str">
            <v>M. O.1068-7 [7] Salida de agua inodoro corriente</v>
          </cell>
          <cell r="C717" t="str">
            <v>Ud</v>
          </cell>
          <cell r="D717">
            <v>2.4300000000000002</v>
          </cell>
          <cell r="E717">
            <v>1</v>
          </cell>
          <cell r="F717">
            <v>0</v>
          </cell>
          <cell r="G717">
            <v>1</v>
          </cell>
          <cell r="H717">
            <v>0</v>
          </cell>
          <cell r="I717">
            <v>0</v>
          </cell>
          <cell r="J717">
            <v>0</v>
          </cell>
          <cell r="K717">
            <v>0</v>
          </cell>
          <cell r="L717">
            <v>0</v>
          </cell>
          <cell r="M717">
            <v>0</v>
          </cell>
          <cell r="N717">
            <v>1010.5042735042731</v>
          </cell>
        </row>
        <row r="718">
          <cell r="A718" t="str">
            <v>Plomeros</v>
          </cell>
          <cell r="B718" t="str">
            <v>M. O.1068-8 [8] Salida de agua inodoro y orinal fluxómetro</v>
          </cell>
          <cell r="C718" t="str">
            <v>Ud</v>
          </cell>
          <cell r="D718">
            <v>1.56</v>
          </cell>
          <cell r="E718">
            <v>1</v>
          </cell>
          <cell r="F718">
            <v>0</v>
          </cell>
          <cell r="G718">
            <v>1</v>
          </cell>
          <cell r="H718">
            <v>0</v>
          </cell>
          <cell r="I718">
            <v>0</v>
          </cell>
          <cell r="J718">
            <v>0</v>
          </cell>
          <cell r="K718">
            <v>0</v>
          </cell>
          <cell r="L718">
            <v>0</v>
          </cell>
          <cell r="M718">
            <v>0</v>
          </cell>
          <cell r="N718">
            <v>1574.0547337278101</v>
          </cell>
        </row>
        <row r="719">
          <cell r="A719" t="str">
            <v>Plomeros</v>
          </cell>
          <cell r="B719" t="str">
            <v>M. O.1068-9 [9] Salida de agua orinal de falda completa, no fluxómetro</v>
          </cell>
          <cell r="C719" t="str">
            <v>Ud</v>
          </cell>
          <cell r="D719">
            <v>2.4300000000000002</v>
          </cell>
          <cell r="E719">
            <v>1</v>
          </cell>
          <cell r="F719">
            <v>0</v>
          </cell>
          <cell r="G719">
            <v>1</v>
          </cell>
          <cell r="H719">
            <v>0</v>
          </cell>
          <cell r="I719">
            <v>0</v>
          </cell>
          <cell r="J719">
            <v>0</v>
          </cell>
          <cell r="K719">
            <v>0</v>
          </cell>
          <cell r="L719">
            <v>0</v>
          </cell>
          <cell r="M719">
            <v>0</v>
          </cell>
          <cell r="N719">
            <v>1010.5042735042731</v>
          </cell>
        </row>
        <row r="720">
          <cell r="A720" t="str">
            <v>Plomeros</v>
          </cell>
          <cell r="B720" t="str">
            <v>M. O.1068-10 [10] Salida de agua tub. 1", h.g. o pvc</v>
          </cell>
          <cell r="C720" t="str">
            <v>Ud</v>
          </cell>
          <cell r="D720">
            <v>1.56</v>
          </cell>
          <cell r="E720">
            <v>1</v>
          </cell>
          <cell r="F720">
            <v>0</v>
          </cell>
          <cell r="G720">
            <v>1</v>
          </cell>
          <cell r="H720">
            <v>0</v>
          </cell>
          <cell r="I720">
            <v>0</v>
          </cell>
          <cell r="J720">
            <v>0</v>
          </cell>
          <cell r="K720">
            <v>0</v>
          </cell>
          <cell r="L720">
            <v>0</v>
          </cell>
          <cell r="M720">
            <v>0</v>
          </cell>
          <cell r="N720">
            <v>1574.0547337278101</v>
          </cell>
        </row>
        <row r="721">
          <cell r="A721" t="str">
            <v>Plomeros</v>
          </cell>
          <cell r="B721" t="str">
            <v>M. O.1068-11 [11] Salida de agua tub. 1 ¼", h.g. o pvc</v>
          </cell>
          <cell r="C721" t="str">
            <v>Ud</v>
          </cell>
          <cell r="D721">
            <v>1.56</v>
          </cell>
          <cell r="E721">
            <v>1</v>
          </cell>
          <cell r="F721">
            <v>0</v>
          </cell>
          <cell r="G721">
            <v>1</v>
          </cell>
          <cell r="H721">
            <v>0</v>
          </cell>
          <cell r="I721">
            <v>0</v>
          </cell>
          <cell r="J721">
            <v>0</v>
          </cell>
          <cell r="K721">
            <v>0</v>
          </cell>
          <cell r="L721">
            <v>0</v>
          </cell>
          <cell r="M721">
            <v>0</v>
          </cell>
          <cell r="N721">
            <v>1574.0547337278101</v>
          </cell>
        </row>
        <row r="722">
          <cell r="A722" t="str">
            <v>Plomeros</v>
          </cell>
          <cell r="B722" t="str">
            <v>M. O.1068-12 [12] Salida de agua tub. 1 ½", h.g. o pvc</v>
          </cell>
          <cell r="C722" t="str">
            <v>Ud</v>
          </cell>
          <cell r="D722">
            <v>1.56</v>
          </cell>
          <cell r="E722">
            <v>1</v>
          </cell>
          <cell r="F722">
            <v>0</v>
          </cell>
          <cell r="G722">
            <v>1</v>
          </cell>
          <cell r="H722">
            <v>0</v>
          </cell>
          <cell r="I722">
            <v>0</v>
          </cell>
          <cell r="J722">
            <v>0</v>
          </cell>
          <cell r="K722">
            <v>0</v>
          </cell>
          <cell r="L722">
            <v>0</v>
          </cell>
          <cell r="M722">
            <v>0</v>
          </cell>
          <cell r="N722">
            <v>1574.0547337278101</v>
          </cell>
        </row>
        <row r="723">
          <cell r="A723" t="str">
            <v>Plomeros</v>
          </cell>
          <cell r="B723" t="str">
            <v>M. O.1068-13 [13] Salida de agua tub. 2", h.g. o pvc</v>
          </cell>
          <cell r="C723" t="str">
            <v>Ud</v>
          </cell>
          <cell r="D723">
            <v>1.41</v>
          </cell>
          <cell r="E723">
            <v>1</v>
          </cell>
          <cell r="F723">
            <v>0</v>
          </cell>
          <cell r="G723">
            <v>1</v>
          </cell>
          <cell r="H723">
            <v>0</v>
          </cell>
          <cell r="I723">
            <v>0</v>
          </cell>
          <cell r="J723">
            <v>0</v>
          </cell>
          <cell r="K723">
            <v>0</v>
          </cell>
          <cell r="L723">
            <v>0</v>
          </cell>
          <cell r="M723">
            <v>0</v>
          </cell>
          <cell r="N723">
            <v>1741.5073649754495</v>
          </cell>
        </row>
        <row r="724">
          <cell r="A724" t="str">
            <v>Plomeros</v>
          </cell>
          <cell r="B724" t="str">
            <v xml:space="preserve">M.O. PLOMERÍA (TERM. LAVADERO Y VERTEDERO)  </v>
          </cell>
          <cell r="N724" t="str">
            <v>P. A.</v>
          </cell>
        </row>
        <row r="725">
          <cell r="A725" t="str">
            <v>Plomeros</v>
          </cell>
          <cell r="B725" t="str">
            <v>M. O.1069-1 [1] Term. lavadero 1 cám. c/vert.</v>
          </cell>
          <cell r="C725" t="str">
            <v>Ud</v>
          </cell>
          <cell r="D725">
            <v>1.99</v>
          </cell>
          <cell r="E725">
            <v>1</v>
          </cell>
          <cell r="F725">
            <v>0</v>
          </cell>
          <cell r="G725">
            <v>1</v>
          </cell>
          <cell r="H725">
            <v>0</v>
          </cell>
          <cell r="I725">
            <v>0</v>
          </cell>
          <cell r="J725">
            <v>0</v>
          </cell>
          <cell r="K725">
            <v>0</v>
          </cell>
          <cell r="L725">
            <v>0</v>
          </cell>
          <cell r="M725">
            <v>0</v>
          </cell>
          <cell r="N725">
            <v>1233.9323540780822</v>
          </cell>
        </row>
        <row r="726">
          <cell r="A726" t="str">
            <v>Plomeros</v>
          </cell>
          <cell r="B726" t="str">
            <v>M. O.1069-2 [2] Term. lavadero 1 cám. s/vert.</v>
          </cell>
          <cell r="C726" t="str">
            <v>Ud</v>
          </cell>
          <cell r="D726">
            <v>3.13</v>
          </cell>
          <cell r="E726">
            <v>1</v>
          </cell>
          <cell r="F726">
            <v>0</v>
          </cell>
          <cell r="G726">
            <v>1</v>
          </cell>
          <cell r="H726">
            <v>0</v>
          </cell>
          <cell r="I726">
            <v>0</v>
          </cell>
          <cell r="J726">
            <v>0</v>
          </cell>
          <cell r="K726">
            <v>0</v>
          </cell>
          <cell r="L726">
            <v>0</v>
          </cell>
          <cell r="M726">
            <v>0</v>
          </cell>
          <cell r="N726">
            <v>784.51290243302992</v>
          </cell>
        </row>
        <row r="727">
          <cell r="A727" t="str">
            <v>Plomeros</v>
          </cell>
          <cell r="B727" t="str">
            <v>M. O.1069-3 [3] Term. lavadero 2 cám. c/vert.</v>
          </cell>
          <cell r="C727" t="str">
            <v>Ud</v>
          </cell>
          <cell r="D727">
            <v>1.99</v>
          </cell>
          <cell r="E727">
            <v>1</v>
          </cell>
          <cell r="F727">
            <v>0</v>
          </cell>
          <cell r="G727">
            <v>1</v>
          </cell>
          <cell r="H727">
            <v>0</v>
          </cell>
          <cell r="I727">
            <v>0</v>
          </cell>
          <cell r="J727">
            <v>0</v>
          </cell>
          <cell r="K727">
            <v>0</v>
          </cell>
          <cell r="L727">
            <v>0</v>
          </cell>
          <cell r="M727">
            <v>0</v>
          </cell>
          <cell r="N727">
            <v>1233.9323540780822</v>
          </cell>
        </row>
        <row r="728">
          <cell r="A728" t="str">
            <v>Plomeros</v>
          </cell>
          <cell r="B728" t="str">
            <v>M. O.1069-4 [4] Term. lavadero 2 cám. s/vert.</v>
          </cell>
          <cell r="C728" t="str">
            <v>Ud</v>
          </cell>
          <cell r="D728">
            <v>2.4300000000000002</v>
          </cell>
          <cell r="E728">
            <v>1</v>
          </cell>
          <cell r="F728">
            <v>0</v>
          </cell>
          <cell r="G728">
            <v>1</v>
          </cell>
          <cell r="H728">
            <v>0</v>
          </cell>
          <cell r="I728">
            <v>0</v>
          </cell>
          <cell r="J728">
            <v>0</v>
          </cell>
          <cell r="K728">
            <v>0</v>
          </cell>
          <cell r="L728">
            <v>0</v>
          </cell>
          <cell r="M728">
            <v>0</v>
          </cell>
          <cell r="N728">
            <v>1010.5042735042731</v>
          </cell>
        </row>
        <row r="729">
          <cell r="A729" t="str">
            <v>Plomeros</v>
          </cell>
          <cell r="B729" t="str">
            <v>M. O.1069-5 [5] Term. vertedero de cem. o granito</v>
          </cell>
          <cell r="C729" t="str">
            <v>Ud</v>
          </cell>
          <cell r="D729">
            <v>10.89</v>
          </cell>
          <cell r="E729">
            <v>1</v>
          </cell>
          <cell r="F729">
            <v>0</v>
          </cell>
          <cell r="G729">
            <v>1</v>
          </cell>
          <cell r="H729">
            <v>0</v>
          </cell>
          <cell r="I729">
            <v>0</v>
          </cell>
          <cell r="J729">
            <v>0</v>
          </cell>
          <cell r="K729">
            <v>0</v>
          </cell>
          <cell r="L729">
            <v>0</v>
          </cell>
          <cell r="M729">
            <v>0</v>
          </cell>
          <cell r="N729">
            <v>225.48442466624275</v>
          </cell>
        </row>
        <row r="730">
          <cell r="A730" t="str">
            <v>Plomeros</v>
          </cell>
          <cell r="B730" t="str">
            <v>M. O.1069-6 [6] Term. vertedero de hierro</v>
          </cell>
          <cell r="C730" t="str">
            <v>Ud</v>
          </cell>
          <cell r="D730">
            <v>1.99</v>
          </cell>
          <cell r="E730">
            <v>1</v>
          </cell>
          <cell r="F730">
            <v>0</v>
          </cell>
          <cell r="G730">
            <v>1</v>
          </cell>
          <cell r="H730">
            <v>0</v>
          </cell>
          <cell r="I730">
            <v>0</v>
          </cell>
          <cell r="J730">
            <v>0</v>
          </cell>
          <cell r="K730">
            <v>0</v>
          </cell>
          <cell r="L730">
            <v>0</v>
          </cell>
          <cell r="M730">
            <v>0</v>
          </cell>
          <cell r="N730">
            <v>1233.9323540780822</v>
          </cell>
        </row>
        <row r="731">
          <cell r="A731" t="str">
            <v>Plomeros</v>
          </cell>
          <cell r="B731" t="str">
            <v xml:space="preserve">M.O. PLOMERÍA (TUB. ALCANTARILLADO SANIT. Y PLUVIAL PROF. HASTA 3.00 M.)  </v>
          </cell>
          <cell r="N731" t="str">
            <v>P. A.</v>
          </cell>
        </row>
        <row r="732">
          <cell r="A732" t="str">
            <v>Plomeros</v>
          </cell>
          <cell r="B732" t="str">
            <v>M. O.1070-1 [1] Tub. alcant., 6"</v>
          </cell>
          <cell r="C732" t="str">
            <v>ml</v>
          </cell>
          <cell r="D732">
            <v>53.03</v>
          </cell>
          <cell r="E732">
            <v>1</v>
          </cell>
          <cell r="F732">
            <v>0</v>
          </cell>
          <cell r="G732">
            <v>2</v>
          </cell>
          <cell r="H732">
            <v>0</v>
          </cell>
          <cell r="I732">
            <v>0</v>
          </cell>
          <cell r="J732">
            <v>0</v>
          </cell>
          <cell r="K732">
            <v>0</v>
          </cell>
          <cell r="L732">
            <v>0</v>
          </cell>
          <cell r="M732">
            <v>0</v>
          </cell>
          <cell r="N732">
            <v>60.193301324359183</v>
          </cell>
        </row>
        <row r="733">
          <cell r="A733" t="str">
            <v>Plomeros</v>
          </cell>
          <cell r="B733" t="str">
            <v>M. O.1070-2 [2] Tub. alcant., 8"</v>
          </cell>
          <cell r="C733" t="str">
            <v>ml</v>
          </cell>
          <cell r="D733">
            <v>41.67</v>
          </cell>
          <cell r="E733">
            <v>1</v>
          </cell>
          <cell r="F733">
            <v>0</v>
          </cell>
          <cell r="G733">
            <v>2</v>
          </cell>
          <cell r="H733">
            <v>0</v>
          </cell>
          <cell r="I733">
            <v>0</v>
          </cell>
          <cell r="J733">
            <v>0</v>
          </cell>
          <cell r="K733">
            <v>0</v>
          </cell>
          <cell r="L733">
            <v>0</v>
          </cell>
          <cell r="M733">
            <v>0</v>
          </cell>
          <cell r="N733">
            <v>76.60309021432127</v>
          </cell>
        </row>
        <row r="734">
          <cell r="A734" t="str">
            <v>Plomeros</v>
          </cell>
          <cell r="B734" t="str">
            <v>M. O.1070-3 [3] Tub. alcant., 12"</v>
          </cell>
          <cell r="C734" t="str">
            <v>ml</v>
          </cell>
          <cell r="D734">
            <v>54.26</v>
          </cell>
          <cell r="E734">
            <v>1</v>
          </cell>
          <cell r="F734">
            <v>0</v>
          </cell>
          <cell r="G734">
            <v>4</v>
          </cell>
          <cell r="H734">
            <v>0</v>
          </cell>
          <cell r="I734">
            <v>0</v>
          </cell>
          <cell r="J734">
            <v>0</v>
          </cell>
          <cell r="K734">
            <v>0</v>
          </cell>
          <cell r="L734">
            <v>0</v>
          </cell>
          <cell r="M734">
            <v>0</v>
          </cell>
          <cell r="N734">
            <v>85.976806827525522</v>
          </cell>
        </row>
        <row r="735">
          <cell r="A735" t="str">
            <v>Plomeros</v>
          </cell>
          <cell r="B735" t="str">
            <v>M. O.1070-4 [4] Tub. alcant., 15"</v>
          </cell>
          <cell r="C735" t="str">
            <v>ml</v>
          </cell>
          <cell r="D735">
            <v>41.13</v>
          </cell>
          <cell r="E735">
            <v>1</v>
          </cell>
          <cell r="F735">
            <v>0</v>
          </cell>
          <cell r="G735">
            <v>4</v>
          </cell>
          <cell r="H735">
            <v>0</v>
          </cell>
          <cell r="I735">
            <v>0</v>
          </cell>
          <cell r="J735">
            <v>0</v>
          </cell>
          <cell r="K735">
            <v>0</v>
          </cell>
          <cell r="L735">
            <v>0</v>
          </cell>
          <cell r="M735">
            <v>0</v>
          </cell>
          <cell r="N735">
            <v>113.42332940582384</v>
          </cell>
        </row>
        <row r="736">
          <cell r="A736" t="str">
            <v>Plomeros</v>
          </cell>
          <cell r="B736" t="str">
            <v>M. O.1070-5 [5] Tub. alcant., 21"</v>
          </cell>
          <cell r="C736" t="str">
            <v>ml</v>
          </cell>
          <cell r="D736">
            <v>22.17</v>
          </cell>
          <cell r="E736">
            <v>1</v>
          </cell>
          <cell r="F736">
            <v>0</v>
          </cell>
          <cell r="G736">
            <v>4</v>
          </cell>
          <cell r="H736">
            <v>0</v>
          </cell>
          <cell r="I736">
            <v>0</v>
          </cell>
          <cell r="J736">
            <v>0</v>
          </cell>
          <cell r="K736">
            <v>0</v>
          </cell>
          <cell r="L736">
            <v>0</v>
          </cell>
          <cell r="M736">
            <v>0</v>
          </cell>
          <cell r="N736">
            <v>210.42406578536466</v>
          </cell>
        </row>
        <row r="737">
          <cell r="A737" t="str">
            <v>Plomeros</v>
          </cell>
          <cell r="B737" t="str">
            <v>M. O.1070-6 [6] Tub. alcant., 24"</v>
          </cell>
          <cell r="C737" t="str">
            <v>ml</v>
          </cell>
          <cell r="D737">
            <v>15.74</v>
          </cell>
          <cell r="E737">
            <v>1</v>
          </cell>
          <cell r="F737">
            <v>0</v>
          </cell>
          <cell r="G737">
            <v>4</v>
          </cell>
          <cell r="H737">
            <v>0</v>
          </cell>
          <cell r="I737">
            <v>0</v>
          </cell>
          <cell r="J737">
            <v>0</v>
          </cell>
          <cell r="K737">
            <v>0</v>
          </cell>
          <cell r="L737">
            <v>0</v>
          </cell>
          <cell r="M737">
            <v>0</v>
          </cell>
          <cell r="N737">
            <v>296.38510409539612</v>
          </cell>
        </row>
        <row r="738">
          <cell r="A738" t="str">
            <v>Plomeros</v>
          </cell>
          <cell r="B738" t="str">
            <v>M. O.1070-7 [7] Tub. alcant., 30"</v>
          </cell>
          <cell r="C738" t="str">
            <v>ml</v>
          </cell>
          <cell r="D738">
            <v>10.9</v>
          </cell>
          <cell r="E738">
            <v>1</v>
          </cell>
          <cell r="F738">
            <v>0</v>
          </cell>
          <cell r="G738">
            <v>4</v>
          </cell>
          <cell r="H738">
            <v>0</v>
          </cell>
          <cell r="I738">
            <v>0</v>
          </cell>
          <cell r="J738">
            <v>0</v>
          </cell>
          <cell r="K738">
            <v>0</v>
          </cell>
          <cell r="L738">
            <v>0</v>
          </cell>
          <cell r="M738">
            <v>0</v>
          </cell>
          <cell r="N738">
            <v>427.99096683133348</v>
          </cell>
        </row>
        <row r="739">
          <cell r="A739" t="str">
            <v>Plomeros</v>
          </cell>
          <cell r="B739" t="str">
            <v>M. O.1070-8 [8] Tub. alcant., 36"</v>
          </cell>
          <cell r="C739" t="str">
            <v>ml</v>
          </cell>
          <cell r="D739">
            <v>9.3800000000000008</v>
          </cell>
          <cell r="E739">
            <v>1</v>
          </cell>
          <cell r="F739">
            <v>0</v>
          </cell>
          <cell r="G739">
            <v>4</v>
          </cell>
          <cell r="H739">
            <v>0</v>
          </cell>
          <cell r="I739">
            <v>0</v>
          </cell>
          <cell r="J739">
            <v>0</v>
          </cell>
          <cell r="K739">
            <v>0</v>
          </cell>
          <cell r="L739">
            <v>0</v>
          </cell>
          <cell r="M739">
            <v>0</v>
          </cell>
          <cell r="N739">
            <v>497.34557979334056</v>
          </cell>
        </row>
        <row r="740">
          <cell r="A740" t="str">
            <v>Plomeros</v>
          </cell>
          <cell r="B740" t="str">
            <v xml:space="preserve">M.O. PLOMERÍA (TUB. ALCANTARILLADO SANIT. Y PLUVIAL PROF. MAYOR DE 3.00 M.)  </v>
          </cell>
          <cell r="N740" t="str">
            <v>P. A.</v>
          </cell>
        </row>
        <row r="741">
          <cell r="A741" t="str">
            <v>Plomeros</v>
          </cell>
          <cell r="B741" t="str">
            <v>M. O.1071-1 [1] Tub. alcant., 6"</v>
          </cell>
          <cell r="C741" t="str">
            <v>ml</v>
          </cell>
          <cell r="D741">
            <v>37.229999999999997</v>
          </cell>
          <cell r="E741">
            <v>1</v>
          </cell>
          <cell r="F741">
            <v>0</v>
          </cell>
          <cell r="G741">
            <v>2</v>
          </cell>
          <cell r="H741">
            <v>0</v>
          </cell>
          <cell r="I741">
            <v>0</v>
          </cell>
          <cell r="J741">
            <v>0</v>
          </cell>
          <cell r="K741">
            <v>0</v>
          </cell>
          <cell r="L741">
            <v>0</v>
          </cell>
          <cell r="M741">
            <v>0</v>
          </cell>
          <cell r="N741">
            <v>85.738672286617444</v>
          </cell>
        </row>
        <row r="742">
          <cell r="A742" t="str">
            <v>Plomeros</v>
          </cell>
          <cell r="B742" t="str">
            <v>M. O.1071-2 [2] Tub. alcant., 8"</v>
          </cell>
          <cell r="C742" t="str">
            <v>ml</v>
          </cell>
          <cell r="D742">
            <v>31.82</v>
          </cell>
          <cell r="E742">
            <v>1</v>
          </cell>
          <cell r="F742">
            <v>0</v>
          </cell>
          <cell r="G742">
            <v>2</v>
          </cell>
          <cell r="H742">
            <v>0</v>
          </cell>
          <cell r="I742">
            <v>0</v>
          </cell>
          <cell r="J742">
            <v>0</v>
          </cell>
          <cell r="K742">
            <v>0</v>
          </cell>
          <cell r="L742">
            <v>0</v>
          </cell>
          <cell r="M742">
            <v>0</v>
          </cell>
          <cell r="N742">
            <v>100.31586326935158</v>
          </cell>
        </row>
        <row r="743">
          <cell r="A743" t="str">
            <v>Plomeros</v>
          </cell>
          <cell r="B743" t="str">
            <v>M. O.1071-3 [3] Tub. alcant., 12"</v>
          </cell>
          <cell r="C743" t="str">
            <v>ml</v>
          </cell>
          <cell r="D743">
            <v>41.13</v>
          </cell>
          <cell r="E743">
            <v>1</v>
          </cell>
          <cell r="F743">
            <v>0</v>
          </cell>
          <cell r="G743">
            <v>4</v>
          </cell>
          <cell r="H743">
            <v>0</v>
          </cell>
          <cell r="I743">
            <v>0</v>
          </cell>
          <cell r="J743">
            <v>0</v>
          </cell>
          <cell r="K743">
            <v>0</v>
          </cell>
          <cell r="L743">
            <v>0</v>
          </cell>
          <cell r="M743">
            <v>0</v>
          </cell>
          <cell r="N743">
            <v>113.42332940582384</v>
          </cell>
        </row>
        <row r="744">
          <cell r="A744" t="str">
            <v>Plomeros</v>
          </cell>
          <cell r="B744" t="str">
            <v>M. O.1071-4 [4] Tub. alcant., 15"</v>
          </cell>
          <cell r="C744" t="str">
            <v>ml</v>
          </cell>
          <cell r="D744">
            <v>34</v>
          </cell>
          <cell r="E744">
            <v>1</v>
          </cell>
          <cell r="F744">
            <v>0</v>
          </cell>
          <cell r="G744">
            <v>4</v>
          </cell>
          <cell r="H744">
            <v>0</v>
          </cell>
          <cell r="I744">
            <v>0</v>
          </cell>
          <cell r="J744">
            <v>0</v>
          </cell>
          <cell r="K744">
            <v>0</v>
          </cell>
          <cell r="L744">
            <v>0</v>
          </cell>
          <cell r="M744">
            <v>0</v>
          </cell>
          <cell r="N744">
            <v>137.20886877828045</v>
          </cell>
        </row>
        <row r="745">
          <cell r="A745" t="str">
            <v>Plomeros</v>
          </cell>
          <cell r="B745" t="str">
            <v>M. O.1071-5 [5] Tub. alcant., 21"</v>
          </cell>
          <cell r="C745" t="str">
            <v>ml</v>
          </cell>
          <cell r="D745">
            <v>18.89</v>
          </cell>
          <cell r="E745">
            <v>1</v>
          </cell>
          <cell r="F745">
            <v>0</v>
          </cell>
          <cell r="G745">
            <v>4</v>
          </cell>
          <cell r="H745">
            <v>0</v>
          </cell>
          <cell r="I745">
            <v>0</v>
          </cell>
          <cell r="J745">
            <v>0</v>
          </cell>
          <cell r="K745">
            <v>0</v>
          </cell>
          <cell r="L745">
            <v>0</v>
          </cell>
          <cell r="M745">
            <v>0</v>
          </cell>
          <cell r="N745">
            <v>246.96143665757197</v>
          </cell>
        </row>
        <row r="746">
          <cell r="A746" t="str">
            <v>Plomeros</v>
          </cell>
          <cell r="B746" t="str">
            <v>M. O.1071-6 [6] Tub. alcant., 24"</v>
          </cell>
          <cell r="C746" t="str">
            <v>ml</v>
          </cell>
          <cell r="D746">
            <v>12.14</v>
          </cell>
          <cell r="E746">
            <v>1</v>
          </cell>
          <cell r="F746">
            <v>0</v>
          </cell>
          <cell r="G746">
            <v>4</v>
          </cell>
          <cell r="H746">
            <v>0</v>
          </cell>
          <cell r="I746">
            <v>0</v>
          </cell>
          <cell r="J746">
            <v>0</v>
          </cell>
          <cell r="K746">
            <v>0</v>
          </cell>
          <cell r="L746">
            <v>0</v>
          </cell>
          <cell r="M746">
            <v>0</v>
          </cell>
          <cell r="N746">
            <v>384.27525028513463</v>
          </cell>
        </row>
        <row r="747">
          <cell r="A747" t="str">
            <v>Plomeros</v>
          </cell>
          <cell r="B747" t="str">
            <v>M. O.1071-7 [7] Tub. alcant., 30"</v>
          </cell>
          <cell r="C747" t="str">
            <v>ml</v>
          </cell>
          <cell r="D747">
            <v>9.3800000000000008</v>
          </cell>
          <cell r="E747">
            <v>1</v>
          </cell>
          <cell r="F747">
            <v>0</v>
          </cell>
          <cell r="G747">
            <v>4</v>
          </cell>
          <cell r="H747">
            <v>0</v>
          </cell>
          <cell r="I747">
            <v>0</v>
          </cell>
          <cell r="J747">
            <v>0</v>
          </cell>
          <cell r="K747">
            <v>0</v>
          </cell>
          <cell r="L747">
            <v>0</v>
          </cell>
          <cell r="M747">
            <v>0</v>
          </cell>
          <cell r="N747">
            <v>497.34557979334056</v>
          </cell>
        </row>
        <row r="748">
          <cell r="A748" t="str">
            <v>Plomeros</v>
          </cell>
          <cell r="B748" t="str">
            <v>M. O.1071-8 [8] Tub. alcant., 36"</v>
          </cell>
          <cell r="C748" t="str">
            <v>ml</v>
          </cell>
          <cell r="D748">
            <v>7.35</v>
          </cell>
          <cell r="E748">
            <v>1</v>
          </cell>
          <cell r="F748">
            <v>0</v>
          </cell>
          <cell r="G748">
            <v>4</v>
          </cell>
          <cell r="H748">
            <v>0</v>
          </cell>
          <cell r="I748">
            <v>0</v>
          </cell>
          <cell r="J748">
            <v>0</v>
          </cell>
          <cell r="K748">
            <v>0</v>
          </cell>
          <cell r="L748">
            <v>0</v>
          </cell>
          <cell r="M748">
            <v>0</v>
          </cell>
          <cell r="N748">
            <v>634.70769230769179</v>
          </cell>
        </row>
        <row r="749">
          <cell r="A749" t="str">
            <v>Plomeros</v>
          </cell>
          <cell r="B749" t="str">
            <v xml:space="preserve">M.O. PLOMERÍA (TUB. ASBESTO CEMENTO)  </v>
          </cell>
          <cell r="N749" t="str">
            <v>P. A.</v>
          </cell>
        </row>
        <row r="750">
          <cell r="A750" t="str">
            <v>Plomeros</v>
          </cell>
          <cell r="B750" t="str">
            <v>M. O.1072-1 [1] Tub. 3" asbesto cemento</v>
          </cell>
          <cell r="C750" t="str">
            <v>ml</v>
          </cell>
          <cell r="D750">
            <v>84.38</v>
          </cell>
          <cell r="E750">
            <v>1</v>
          </cell>
          <cell r="F750">
            <v>0</v>
          </cell>
          <cell r="G750">
            <v>1</v>
          </cell>
          <cell r="H750">
            <v>0</v>
          </cell>
          <cell r="I750">
            <v>0</v>
          </cell>
          <cell r="J750">
            <v>0</v>
          </cell>
          <cell r="K750">
            <v>0</v>
          </cell>
          <cell r="L750">
            <v>0</v>
          </cell>
          <cell r="M750">
            <v>0</v>
          </cell>
          <cell r="N750">
            <v>29.100798585155058</v>
          </cell>
        </row>
        <row r="751">
          <cell r="A751" t="str">
            <v>Plomeros</v>
          </cell>
          <cell r="B751" t="str">
            <v>M. O.1072-2 [2] Tub. 4" asbesto cemento</v>
          </cell>
          <cell r="C751" t="str">
            <v>ml</v>
          </cell>
          <cell r="D751">
            <v>84.38</v>
          </cell>
          <cell r="E751">
            <v>1</v>
          </cell>
          <cell r="F751">
            <v>0</v>
          </cell>
          <cell r="G751">
            <v>1</v>
          </cell>
          <cell r="H751">
            <v>0</v>
          </cell>
          <cell r="I751">
            <v>0</v>
          </cell>
          <cell r="J751">
            <v>0</v>
          </cell>
          <cell r="K751">
            <v>0</v>
          </cell>
          <cell r="L751">
            <v>0</v>
          </cell>
          <cell r="M751">
            <v>0</v>
          </cell>
          <cell r="N751">
            <v>29.100798585155058</v>
          </cell>
        </row>
        <row r="752">
          <cell r="A752" t="str">
            <v>Plomeros</v>
          </cell>
          <cell r="B752" t="str">
            <v>M. O.1072-3 [3] Tub. 6" asbesto cemento</v>
          </cell>
          <cell r="C752" t="str">
            <v>ml</v>
          </cell>
          <cell r="D752">
            <v>61.36</v>
          </cell>
          <cell r="E752">
            <v>1</v>
          </cell>
          <cell r="F752">
            <v>0</v>
          </cell>
          <cell r="G752">
            <v>1</v>
          </cell>
          <cell r="H752">
            <v>0</v>
          </cell>
          <cell r="I752">
            <v>0</v>
          </cell>
          <cell r="J752">
            <v>0</v>
          </cell>
          <cell r="K752">
            <v>0</v>
          </cell>
          <cell r="L752">
            <v>0</v>
          </cell>
          <cell r="M752">
            <v>0</v>
          </cell>
          <cell r="N752">
            <v>40.01834068799517</v>
          </cell>
        </row>
        <row r="753">
          <cell r="A753" t="str">
            <v>Plomeros</v>
          </cell>
          <cell r="B753" t="str">
            <v>M. O.1072-4 [4] Tub. 8" asbesto cemento</v>
          </cell>
          <cell r="C753" t="str">
            <v>ml</v>
          </cell>
          <cell r="D753">
            <v>50</v>
          </cell>
          <cell r="E753">
            <v>1</v>
          </cell>
          <cell r="F753">
            <v>0</v>
          </cell>
          <cell r="G753">
            <v>1</v>
          </cell>
          <cell r="H753">
            <v>0</v>
          </cell>
          <cell r="I753">
            <v>0</v>
          </cell>
          <cell r="J753">
            <v>0</v>
          </cell>
          <cell r="K753">
            <v>0</v>
          </cell>
          <cell r="L753">
            <v>0</v>
          </cell>
          <cell r="M753">
            <v>0</v>
          </cell>
          <cell r="N753">
            <v>49.110507692307671</v>
          </cell>
        </row>
        <row r="754">
          <cell r="A754" t="str">
            <v>Plomeros</v>
          </cell>
          <cell r="B754" t="str">
            <v>M. O.1072-5 [5] Tub. 12" asbesto cemento</v>
          </cell>
          <cell r="C754" t="str">
            <v>ml</v>
          </cell>
          <cell r="D754">
            <v>77.27</v>
          </cell>
          <cell r="E754">
            <v>1</v>
          </cell>
          <cell r="F754">
            <v>0</v>
          </cell>
          <cell r="G754">
            <v>4</v>
          </cell>
          <cell r="H754">
            <v>0</v>
          </cell>
          <cell r="I754">
            <v>0</v>
          </cell>
          <cell r="J754">
            <v>0</v>
          </cell>
          <cell r="K754">
            <v>0</v>
          </cell>
          <cell r="L754">
            <v>0</v>
          </cell>
          <cell r="M754">
            <v>0</v>
          </cell>
          <cell r="N754">
            <v>60.37403311067083</v>
          </cell>
        </row>
        <row r="755">
          <cell r="A755" t="str">
            <v>Plomeros</v>
          </cell>
          <cell r="B755" t="str">
            <v>M. O.1072-6 [6] Tub. 16" asbesto cemento</v>
          </cell>
          <cell r="C755" t="str">
            <v>ml</v>
          </cell>
          <cell r="D755">
            <v>46.36</v>
          </cell>
          <cell r="E755">
            <v>1</v>
          </cell>
          <cell r="F755">
            <v>0</v>
          </cell>
          <cell r="G755">
            <v>4</v>
          </cell>
          <cell r="H755">
            <v>0</v>
          </cell>
          <cell r="I755">
            <v>0</v>
          </cell>
          <cell r="J755">
            <v>0</v>
          </cell>
          <cell r="K755">
            <v>0</v>
          </cell>
          <cell r="L755">
            <v>0</v>
          </cell>
          <cell r="M755">
            <v>0</v>
          </cell>
          <cell r="N755">
            <v>100.62772947501153</v>
          </cell>
        </row>
        <row r="756">
          <cell r="A756" t="str">
            <v>Plomeros</v>
          </cell>
          <cell r="B756" t="str">
            <v>M. O.1072-7 [7] Tub. 20" asbesto cemento</v>
          </cell>
          <cell r="C756" t="str">
            <v>ml</v>
          </cell>
          <cell r="D756">
            <v>36.96</v>
          </cell>
          <cell r="E756">
            <v>1</v>
          </cell>
          <cell r="F756">
            <v>0</v>
          </cell>
          <cell r="G756">
            <v>4</v>
          </cell>
          <cell r="H756">
            <v>0</v>
          </cell>
          <cell r="I756">
            <v>0</v>
          </cell>
          <cell r="J756">
            <v>0</v>
          </cell>
          <cell r="K756">
            <v>0</v>
          </cell>
          <cell r="L756">
            <v>0</v>
          </cell>
          <cell r="M756">
            <v>0</v>
          </cell>
          <cell r="N756">
            <v>126.22027972027962</v>
          </cell>
        </row>
        <row r="757">
          <cell r="A757" t="str">
            <v>Plomeros</v>
          </cell>
          <cell r="B757" t="str">
            <v xml:space="preserve">M.O. PLOMERÍA (TUB. GALVANIZADA)  </v>
          </cell>
          <cell r="N757" t="str">
            <v>P. A.</v>
          </cell>
        </row>
        <row r="758">
          <cell r="A758" t="str">
            <v>Plomeros</v>
          </cell>
          <cell r="B758" t="str">
            <v>M. O.1073-1 [1] Tub. ½" galv.</v>
          </cell>
          <cell r="C758" t="str">
            <v>ml</v>
          </cell>
          <cell r="D758">
            <v>150</v>
          </cell>
          <cell r="E758">
            <v>1</v>
          </cell>
          <cell r="F758">
            <v>0</v>
          </cell>
          <cell r="G758">
            <v>1</v>
          </cell>
          <cell r="H758">
            <v>0</v>
          </cell>
          <cell r="I758">
            <v>0</v>
          </cell>
          <cell r="J758">
            <v>0</v>
          </cell>
          <cell r="K758">
            <v>0</v>
          </cell>
          <cell r="L758">
            <v>0</v>
          </cell>
          <cell r="M758">
            <v>0</v>
          </cell>
          <cell r="N758">
            <v>16.370169230769225</v>
          </cell>
        </row>
        <row r="759">
          <cell r="A759" t="str">
            <v>Plomeros</v>
          </cell>
          <cell r="B759" t="str">
            <v>M. O.1073-2 [2] Tub. ¾" galv.</v>
          </cell>
          <cell r="C759" t="str">
            <v>ml</v>
          </cell>
          <cell r="D759">
            <v>122.73</v>
          </cell>
          <cell r="E759">
            <v>1</v>
          </cell>
          <cell r="F759">
            <v>0</v>
          </cell>
          <cell r="G759">
            <v>1</v>
          </cell>
          <cell r="H759">
            <v>0</v>
          </cell>
          <cell r="I759">
            <v>0</v>
          </cell>
          <cell r="J759">
            <v>0</v>
          </cell>
          <cell r="K759">
            <v>0</v>
          </cell>
          <cell r="L759">
            <v>0</v>
          </cell>
          <cell r="M759">
            <v>0</v>
          </cell>
          <cell r="N759">
            <v>20.007540003384531</v>
          </cell>
        </row>
        <row r="760">
          <cell r="A760" t="str">
            <v>Plomeros</v>
          </cell>
          <cell r="B760" t="str">
            <v>M. O.1073-3 [3] Tub. 1"  a 1 ½" galv.</v>
          </cell>
          <cell r="C760" t="str">
            <v>ml</v>
          </cell>
          <cell r="D760">
            <v>84.38</v>
          </cell>
          <cell r="E760">
            <v>1</v>
          </cell>
          <cell r="F760">
            <v>0</v>
          </cell>
          <cell r="G760">
            <v>1</v>
          </cell>
          <cell r="H760">
            <v>0</v>
          </cell>
          <cell r="I760">
            <v>0</v>
          </cell>
          <cell r="J760">
            <v>0</v>
          </cell>
          <cell r="K760">
            <v>0</v>
          </cell>
          <cell r="L760">
            <v>0</v>
          </cell>
          <cell r="M760">
            <v>0</v>
          </cell>
          <cell r="N760">
            <v>29.100798585155058</v>
          </cell>
        </row>
        <row r="761">
          <cell r="A761" t="str">
            <v>Plomeros</v>
          </cell>
          <cell r="B761" t="str">
            <v>M. O.1073-4 [4] Tub. 2" galv.</v>
          </cell>
          <cell r="C761" t="str">
            <v>ml</v>
          </cell>
          <cell r="D761">
            <v>67.5</v>
          </cell>
          <cell r="E761">
            <v>1</v>
          </cell>
          <cell r="F761">
            <v>0</v>
          </cell>
          <cell r="G761">
            <v>1</v>
          </cell>
          <cell r="H761">
            <v>0</v>
          </cell>
          <cell r="I761">
            <v>0</v>
          </cell>
          <cell r="J761">
            <v>0</v>
          </cell>
          <cell r="K761">
            <v>0</v>
          </cell>
          <cell r="L761">
            <v>0</v>
          </cell>
          <cell r="M761">
            <v>0</v>
          </cell>
          <cell r="N761">
            <v>36.378153846153836</v>
          </cell>
        </row>
        <row r="762">
          <cell r="A762" t="str">
            <v>Plomeros</v>
          </cell>
          <cell r="B762" t="str">
            <v>M. O.1073-5 [5] Tub. 2 ½" galv.</v>
          </cell>
          <cell r="C762" t="str">
            <v>ml</v>
          </cell>
          <cell r="D762">
            <v>56.25</v>
          </cell>
          <cell r="E762">
            <v>1</v>
          </cell>
          <cell r="F762">
            <v>0</v>
          </cell>
          <cell r="G762">
            <v>1</v>
          </cell>
          <cell r="H762">
            <v>0</v>
          </cell>
          <cell r="I762">
            <v>0</v>
          </cell>
          <cell r="J762">
            <v>0</v>
          </cell>
          <cell r="K762">
            <v>0</v>
          </cell>
          <cell r="L762">
            <v>0</v>
          </cell>
          <cell r="M762">
            <v>0</v>
          </cell>
          <cell r="N762">
            <v>43.653784615384602</v>
          </cell>
        </row>
        <row r="763">
          <cell r="A763" t="str">
            <v>Plomeros</v>
          </cell>
          <cell r="B763" t="str">
            <v>M. O.1073-6 [6] Tub. 3" galv.</v>
          </cell>
          <cell r="C763" t="str">
            <v>ml</v>
          </cell>
          <cell r="D763">
            <v>50</v>
          </cell>
          <cell r="E763">
            <v>1</v>
          </cell>
          <cell r="F763">
            <v>0</v>
          </cell>
          <cell r="G763">
            <v>1</v>
          </cell>
          <cell r="H763">
            <v>0</v>
          </cell>
          <cell r="I763">
            <v>0</v>
          </cell>
          <cell r="J763">
            <v>0</v>
          </cell>
          <cell r="K763">
            <v>0</v>
          </cell>
          <cell r="L763">
            <v>0</v>
          </cell>
          <cell r="M763">
            <v>0</v>
          </cell>
          <cell r="N763">
            <v>49.110507692307671</v>
          </cell>
        </row>
        <row r="764">
          <cell r="A764" t="str">
            <v>Plomeros</v>
          </cell>
          <cell r="B764" t="str">
            <v>M. O.1073-7 [7] Tub. 4" galv.</v>
          </cell>
          <cell r="C764" t="str">
            <v>ml</v>
          </cell>
          <cell r="D764">
            <v>40.909999999999997</v>
          </cell>
          <cell r="E764">
            <v>1</v>
          </cell>
          <cell r="F764">
            <v>0</v>
          </cell>
          <cell r="G764">
            <v>1</v>
          </cell>
          <cell r="H764">
            <v>0</v>
          </cell>
          <cell r="I764">
            <v>0</v>
          </cell>
          <cell r="J764">
            <v>0</v>
          </cell>
          <cell r="K764">
            <v>0</v>
          </cell>
          <cell r="L764">
            <v>0</v>
          </cell>
          <cell r="M764">
            <v>0</v>
          </cell>
          <cell r="N764">
            <v>60.022620010153602</v>
          </cell>
        </row>
        <row r="765">
          <cell r="A765" t="str">
            <v>Plomeros</v>
          </cell>
          <cell r="B765" t="str">
            <v>M. O.1073-8 [8] Tub. 6" galv.</v>
          </cell>
          <cell r="C765" t="str">
            <v>ml</v>
          </cell>
          <cell r="D765">
            <v>32.14</v>
          </cell>
          <cell r="E765">
            <v>1</v>
          </cell>
          <cell r="F765">
            <v>0</v>
          </cell>
          <cell r="G765">
            <v>1</v>
          </cell>
          <cell r="H765">
            <v>0</v>
          </cell>
          <cell r="I765">
            <v>0</v>
          </cell>
          <cell r="J765">
            <v>0</v>
          </cell>
          <cell r="K765">
            <v>0</v>
          </cell>
          <cell r="L765">
            <v>0</v>
          </cell>
          <cell r="M765">
            <v>0</v>
          </cell>
          <cell r="N765">
            <v>76.400914269302547</v>
          </cell>
        </row>
        <row r="766">
          <cell r="A766" t="str">
            <v>Plomeros</v>
          </cell>
          <cell r="B766" t="str">
            <v>M. O.1073-9 [9] Tub. 8" galv.</v>
          </cell>
          <cell r="C766" t="str">
            <v>ml</v>
          </cell>
          <cell r="D766">
            <v>28.72</v>
          </cell>
          <cell r="E766">
            <v>1</v>
          </cell>
          <cell r="F766">
            <v>0</v>
          </cell>
          <cell r="G766">
            <v>1</v>
          </cell>
          <cell r="H766">
            <v>0</v>
          </cell>
          <cell r="I766">
            <v>0</v>
          </cell>
          <cell r="J766">
            <v>0</v>
          </cell>
          <cell r="K766">
            <v>0</v>
          </cell>
          <cell r="L766">
            <v>0</v>
          </cell>
          <cell r="M766">
            <v>0</v>
          </cell>
          <cell r="N766">
            <v>85.4987947289479</v>
          </cell>
        </row>
        <row r="767">
          <cell r="A767" t="str">
            <v>Plomeros</v>
          </cell>
          <cell r="B767" t="str">
            <v>M. O.1073-10 [10] Tub. 10" galv.</v>
          </cell>
          <cell r="C767" t="str">
            <v>ml</v>
          </cell>
          <cell r="D767">
            <v>49.04</v>
          </cell>
          <cell r="E767">
            <v>1</v>
          </cell>
          <cell r="F767">
            <v>0</v>
          </cell>
          <cell r="G767">
            <v>4</v>
          </cell>
          <cell r="H767">
            <v>0</v>
          </cell>
          <cell r="I767">
            <v>0</v>
          </cell>
          <cell r="J767">
            <v>0</v>
          </cell>
          <cell r="K767">
            <v>0</v>
          </cell>
          <cell r="L767">
            <v>0</v>
          </cell>
          <cell r="M767">
            <v>0</v>
          </cell>
          <cell r="N767">
            <v>95.128497929476652</v>
          </cell>
        </row>
        <row r="768">
          <cell r="A768" t="str">
            <v>Plomeros</v>
          </cell>
          <cell r="B768" t="str">
            <v>M. O.1073-11 [11] Tub. 12" galv.</v>
          </cell>
          <cell r="C768" t="str">
            <v>ml</v>
          </cell>
          <cell r="D768" t="str">
            <v>P. A.</v>
          </cell>
          <cell r="E768">
            <v>0</v>
          </cell>
          <cell r="F768">
            <v>0</v>
          </cell>
          <cell r="G768">
            <v>0</v>
          </cell>
          <cell r="H768">
            <v>0</v>
          </cell>
          <cell r="I768">
            <v>0</v>
          </cell>
          <cell r="J768">
            <v>0</v>
          </cell>
          <cell r="K768">
            <v>0</v>
          </cell>
          <cell r="L768">
            <v>0</v>
          </cell>
          <cell r="M768">
            <v>0</v>
          </cell>
          <cell r="N768" t="str">
            <v>P. A.</v>
          </cell>
        </row>
        <row r="769">
          <cell r="A769" t="str">
            <v>Plomeros</v>
          </cell>
          <cell r="B769" t="str">
            <v xml:space="preserve">M.O. PLOMERÍA (TUB. HIERRO FUNDIDO O ACERO)  </v>
          </cell>
          <cell r="N769" t="str">
            <v>P. A.</v>
          </cell>
        </row>
        <row r="770">
          <cell r="A770" t="str">
            <v>Plomeros</v>
          </cell>
          <cell r="B770" t="str">
            <v>M. O.1074-1 [1] Tub. 3" hierro fundido o acero</v>
          </cell>
          <cell r="C770" t="str">
            <v>ml</v>
          </cell>
          <cell r="D770">
            <v>50</v>
          </cell>
          <cell r="E770">
            <v>1</v>
          </cell>
          <cell r="F770">
            <v>0</v>
          </cell>
          <cell r="G770">
            <v>1</v>
          </cell>
          <cell r="H770">
            <v>0</v>
          </cell>
          <cell r="I770">
            <v>0</v>
          </cell>
          <cell r="J770">
            <v>0</v>
          </cell>
          <cell r="K770">
            <v>0</v>
          </cell>
          <cell r="L770">
            <v>0</v>
          </cell>
          <cell r="M770">
            <v>0</v>
          </cell>
          <cell r="N770">
            <v>49.110507692307671</v>
          </cell>
        </row>
        <row r="771">
          <cell r="A771" t="str">
            <v>Plomeros</v>
          </cell>
          <cell r="B771" t="str">
            <v>M. O.1074-2 [2] Tub. 4" hierro fundido o acero</v>
          </cell>
          <cell r="C771" t="str">
            <v>ml</v>
          </cell>
          <cell r="D771">
            <v>40.909999999999997</v>
          </cell>
          <cell r="E771">
            <v>1</v>
          </cell>
          <cell r="F771">
            <v>0</v>
          </cell>
          <cell r="G771">
            <v>1</v>
          </cell>
          <cell r="H771">
            <v>0</v>
          </cell>
          <cell r="I771">
            <v>0</v>
          </cell>
          <cell r="J771">
            <v>0</v>
          </cell>
          <cell r="K771">
            <v>0</v>
          </cell>
          <cell r="L771">
            <v>0</v>
          </cell>
          <cell r="M771">
            <v>0</v>
          </cell>
          <cell r="N771">
            <v>60.022620010153602</v>
          </cell>
        </row>
        <row r="772">
          <cell r="A772" t="str">
            <v>Plomeros</v>
          </cell>
          <cell r="B772" t="str">
            <v>M. O.1074-3 [3] Tub. 6" hierro fundido o acero</v>
          </cell>
          <cell r="C772" t="str">
            <v>ml</v>
          </cell>
          <cell r="D772">
            <v>32.14</v>
          </cell>
          <cell r="E772">
            <v>1</v>
          </cell>
          <cell r="F772">
            <v>0</v>
          </cell>
          <cell r="G772">
            <v>1</v>
          </cell>
          <cell r="H772">
            <v>0</v>
          </cell>
          <cell r="I772">
            <v>0</v>
          </cell>
          <cell r="J772">
            <v>0</v>
          </cell>
          <cell r="K772">
            <v>0</v>
          </cell>
          <cell r="L772">
            <v>0</v>
          </cell>
          <cell r="M772">
            <v>0</v>
          </cell>
          <cell r="N772">
            <v>76.400914269302547</v>
          </cell>
        </row>
        <row r="773">
          <cell r="A773" t="str">
            <v>Plomeros</v>
          </cell>
          <cell r="B773" t="str">
            <v>M. O.1074-4 [4] Tub. 8" hierro fundido o acero</v>
          </cell>
          <cell r="C773" t="str">
            <v>ml</v>
          </cell>
          <cell r="D773">
            <v>28.72</v>
          </cell>
          <cell r="E773">
            <v>1</v>
          </cell>
          <cell r="F773">
            <v>0</v>
          </cell>
          <cell r="G773">
            <v>1</v>
          </cell>
          <cell r="H773">
            <v>0</v>
          </cell>
          <cell r="I773">
            <v>0</v>
          </cell>
          <cell r="J773">
            <v>0</v>
          </cell>
          <cell r="K773">
            <v>0</v>
          </cell>
          <cell r="L773">
            <v>0</v>
          </cell>
          <cell r="M773">
            <v>0</v>
          </cell>
          <cell r="N773">
            <v>85.4987947289479</v>
          </cell>
        </row>
        <row r="774">
          <cell r="A774" t="str">
            <v>Plomeros</v>
          </cell>
          <cell r="B774" t="str">
            <v>M. O.1074-5 [5] Tub. 10" hierro fundido o acero</v>
          </cell>
          <cell r="C774" t="str">
            <v>ml</v>
          </cell>
          <cell r="D774">
            <v>39.85</v>
          </cell>
          <cell r="E774">
            <v>1</v>
          </cell>
          <cell r="F774">
            <v>0</v>
          </cell>
          <cell r="G774">
            <v>4</v>
          </cell>
          <cell r="H774">
            <v>0</v>
          </cell>
          <cell r="I774">
            <v>0</v>
          </cell>
          <cell r="J774">
            <v>0</v>
          </cell>
          <cell r="K774">
            <v>0</v>
          </cell>
          <cell r="L774">
            <v>0</v>
          </cell>
          <cell r="M774">
            <v>0</v>
          </cell>
          <cell r="N774">
            <v>117.06653797895946</v>
          </cell>
        </row>
        <row r="775">
          <cell r="A775" t="str">
            <v>Plomeros</v>
          </cell>
          <cell r="B775" t="str">
            <v>M. O.1074-6 [6] Tub. 12" hierro fundido o acero</v>
          </cell>
          <cell r="C775" t="str">
            <v>ml</v>
          </cell>
          <cell r="D775">
            <v>25.76</v>
          </cell>
          <cell r="E775">
            <v>1</v>
          </cell>
          <cell r="F775">
            <v>0</v>
          </cell>
          <cell r="G775">
            <v>4</v>
          </cell>
          <cell r="H775">
            <v>0</v>
          </cell>
          <cell r="I775">
            <v>0</v>
          </cell>
          <cell r="J775">
            <v>0</v>
          </cell>
          <cell r="K775">
            <v>0</v>
          </cell>
          <cell r="L775">
            <v>0</v>
          </cell>
          <cell r="M775">
            <v>0</v>
          </cell>
          <cell r="N775">
            <v>181.09866220735771</v>
          </cell>
        </row>
        <row r="776">
          <cell r="A776" t="str">
            <v>Plomeros</v>
          </cell>
          <cell r="B776" t="str">
            <v xml:space="preserve">M.O. PLOMERÍA (TUB. PVC)  </v>
          </cell>
          <cell r="N776" t="str">
            <v>P. A.</v>
          </cell>
        </row>
        <row r="777">
          <cell r="A777" t="str">
            <v>Plomeros</v>
          </cell>
          <cell r="B777" t="str">
            <v>M. O.1075-1 [1] Tub. ½" pvc y ¾" pvc</v>
          </cell>
          <cell r="C777" t="str">
            <v>ml</v>
          </cell>
          <cell r="D777">
            <v>369.86</v>
          </cell>
          <cell r="E777">
            <v>1</v>
          </cell>
          <cell r="F777">
            <v>0</v>
          </cell>
          <cell r="G777">
            <v>1</v>
          </cell>
          <cell r="H777">
            <v>0</v>
          </cell>
          <cell r="I777">
            <v>0</v>
          </cell>
          <cell r="J777">
            <v>0</v>
          </cell>
          <cell r="K777">
            <v>0</v>
          </cell>
          <cell r="L777">
            <v>0</v>
          </cell>
          <cell r="M777">
            <v>0</v>
          </cell>
          <cell r="N777">
            <v>6.6390671730259658</v>
          </cell>
        </row>
        <row r="778">
          <cell r="A778" t="str">
            <v>Plomeros</v>
          </cell>
          <cell r="B778" t="str">
            <v>M. O.1075-2 [2] Tub. ¾" pvc</v>
          </cell>
          <cell r="C778" t="str">
            <v>ml</v>
          </cell>
          <cell r="D778">
            <v>184.93</v>
          </cell>
          <cell r="E778">
            <v>1</v>
          </cell>
          <cell r="F778">
            <v>0</v>
          </cell>
          <cell r="G778">
            <v>1</v>
          </cell>
          <cell r="H778">
            <v>0</v>
          </cell>
          <cell r="I778">
            <v>0</v>
          </cell>
          <cell r="J778">
            <v>0</v>
          </cell>
          <cell r="K778">
            <v>0</v>
          </cell>
          <cell r="L778">
            <v>0</v>
          </cell>
          <cell r="M778">
            <v>0</v>
          </cell>
          <cell r="N778">
            <v>13.278134346051932</v>
          </cell>
        </row>
        <row r="779">
          <cell r="A779" t="str">
            <v>Plomeros</v>
          </cell>
          <cell r="B779" t="str">
            <v>M. O.1075-3 [3] Tub. 1 ¼" y 1 ½" pvc</v>
          </cell>
          <cell r="C779" t="str">
            <v>ml</v>
          </cell>
          <cell r="D779">
            <v>147.86000000000001</v>
          </cell>
          <cell r="E779">
            <v>1</v>
          </cell>
          <cell r="F779">
            <v>0</v>
          </cell>
          <cell r="G779">
            <v>1</v>
          </cell>
          <cell r="H779">
            <v>0</v>
          </cell>
          <cell r="I779">
            <v>0</v>
          </cell>
          <cell r="J779">
            <v>0</v>
          </cell>
          <cell r="K779">
            <v>0</v>
          </cell>
          <cell r="L779">
            <v>0</v>
          </cell>
          <cell r="M779">
            <v>0</v>
          </cell>
          <cell r="N779">
            <v>16.607097150110803</v>
          </cell>
        </row>
        <row r="780">
          <cell r="A780" t="str">
            <v>Plomeros</v>
          </cell>
          <cell r="B780" t="str">
            <v>M. O.1075-4 [4] Tub. 2" pvc</v>
          </cell>
          <cell r="C780" t="str">
            <v>ml</v>
          </cell>
          <cell r="D780">
            <v>147.86000000000001</v>
          </cell>
          <cell r="E780">
            <v>1</v>
          </cell>
          <cell r="F780">
            <v>0</v>
          </cell>
          <cell r="G780">
            <v>1</v>
          </cell>
          <cell r="H780">
            <v>0</v>
          </cell>
          <cell r="I780">
            <v>0</v>
          </cell>
          <cell r="J780">
            <v>0</v>
          </cell>
          <cell r="K780">
            <v>0</v>
          </cell>
          <cell r="L780">
            <v>0</v>
          </cell>
          <cell r="M780">
            <v>0</v>
          </cell>
          <cell r="N780">
            <v>16.607097150110803</v>
          </cell>
        </row>
        <row r="781">
          <cell r="A781" t="str">
            <v>Plomeros</v>
          </cell>
          <cell r="B781" t="str">
            <v>M. O.1075-5 [5] Tub. 3" pvc</v>
          </cell>
          <cell r="C781" t="str">
            <v>ml</v>
          </cell>
          <cell r="D781">
            <v>103.85</v>
          </cell>
          <cell r="E781">
            <v>1</v>
          </cell>
          <cell r="F781">
            <v>0</v>
          </cell>
          <cell r="G781">
            <v>1</v>
          </cell>
          <cell r="H781">
            <v>0</v>
          </cell>
          <cell r="I781">
            <v>0</v>
          </cell>
          <cell r="J781">
            <v>0</v>
          </cell>
          <cell r="K781">
            <v>0</v>
          </cell>
          <cell r="L781">
            <v>0</v>
          </cell>
          <cell r="M781">
            <v>0</v>
          </cell>
          <cell r="N781">
            <v>23.644924262064361</v>
          </cell>
        </row>
        <row r="782">
          <cell r="A782" t="str">
            <v>Plomeros</v>
          </cell>
          <cell r="B782" t="str">
            <v>M. O.1075-6 [6] Tub. 4" pvc</v>
          </cell>
          <cell r="C782" t="str">
            <v>ml</v>
          </cell>
          <cell r="D782">
            <v>90</v>
          </cell>
          <cell r="E782">
            <v>1</v>
          </cell>
          <cell r="F782">
            <v>0</v>
          </cell>
          <cell r="G782">
            <v>1</v>
          </cell>
          <cell r="H782">
            <v>0</v>
          </cell>
          <cell r="I782">
            <v>0</v>
          </cell>
          <cell r="J782">
            <v>0</v>
          </cell>
          <cell r="K782">
            <v>0</v>
          </cell>
          <cell r="L782">
            <v>0</v>
          </cell>
          <cell r="M782">
            <v>0</v>
          </cell>
          <cell r="N782">
            <v>27.283615384615374</v>
          </cell>
        </row>
        <row r="783">
          <cell r="A783" t="str">
            <v>Plomeros</v>
          </cell>
          <cell r="B783" t="str">
            <v>M. O.1075-7 [7] Tub. 6" pvc</v>
          </cell>
          <cell r="C783" t="str">
            <v>ml</v>
          </cell>
          <cell r="D783">
            <v>73.97</v>
          </cell>
          <cell r="E783">
            <v>1</v>
          </cell>
          <cell r="F783">
            <v>0</v>
          </cell>
          <cell r="G783">
            <v>1</v>
          </cell>
          <cell r="H783">
            <v>0</v>
          </cell>
          <cell r="I783">
            <v>0</v>
          </cell>
          <cell r="J783">
            <v>0</v>
          </cell>
          <cell r="K783">
            <v>0</v>
          </cell>
          <cell r="L783">
            <v>0</v>
          </cell>
          <cell r="M783">
            <v>0</v>
          </cell>
          <cell r="N783">
            <v>33.196233400235009</v>
          </cell>
        </row>
        <row r="784">
          <cell r="A784" t="str">
            <v>Plomeros</v>
          </cell>
          <cell r="B784" t="str">
            <v>M. O.1075-8 [8] Tub. 8" pvc</v>
          </cell>
          <cell r="C784" t="str">
            <v>ml</v>
          </cell>
          <cell r="D784">
            <v>67.5</v>
          </cell>
          <cell r="E784">
            <v>1</v>
          </cell>
          <cell r="F784">
            <v>0</v>
          </cell>
          <cell r="G784">
            <v>1</v>
          </cell>
          <cell r="H784">
            <v>0</v>
          </cell>
          <cell r="I784">
            <v>0</v>
          </cell>
          <cell r="J784">
            <v>0</v>
          </cell>
          <cell r="K784">
            <v>0</v>
          </cell>
          <cell r="L784">
            <v>0</v>
          </cell>
          <cell r="M784">
            <v>0</v>
          </cell>
          <cell r="N784">
            <v>36.378153846153836</v>
          </cell>
        </row>
        <row r="785">
          <cell r="A785" t="str">
            <v>Plomeros</v>
          </cell>
          <cell r="B785" t="str">
            <v>M. O.1075-9 [9] Tub. 10" pvc</v>
          </cell>
          <cell r="C785" t="str">
            <v>ml</v>
          </cell>
          <cell r="D785">
            <v>106.25</v>
          </cell>
          <cell r="E785">
            <v>1</v>
          </cell>
          <cell r="F785">
            <v>0</v>
          </cell>
          <cell r="G785">
            <v>4</v>
          </cell>
          <cell r="H785">
            <v>0</v>
          </cell>
          <cell r="I785">
            <v>0</v>
          </cell>
          <cell r="J785">
            <v>0</v>
          </cell>
          <cell r="K785">
            <v>0</v>
          </cell>
          <cell r="L785">
            <v>0</v>
          </cell>
          <cell r="M785">
            <v>0</v>
          </cell>
          <cell r="N785">
            <v>43.906838009049743</v>
          </cell>
        </row>
        <row r="786">
          <cell r="A786" t="str">
            <v>Plomeros</v>
          </cell>
          <cell r="B786" t="str">
            <v>M. O.1075-10 [10] Tub. 12" pvc</v>
          </cell>
          <cell r="C786" t="str">
            <v>ml</v>
          </cell>
          <cell r="D786">
            <v>98.09</v>
          </cell>
          <cell r="E786">
            <v>1</v>
          </cell>
          <cell r="F786">
            <v>0</v>
          </cell>
          <cell r="G786">
            <v>4</v>
          </cell>
          <cell r="H786">
            <v>0</v>
          </cell>
          <cell r="I786">
            <v>0</v>
          </cell>
          <cell r="J786">
            <v>0</v>
          </cell>
          <cell r="K786">
            <v>0</v>
          </cell>
          <cell r="L786">
            <v>0</v>
          </cell>
          <cell r="M786">
            <v>0</v>
          </cell>
          <cell r="N786">
            <v>47.55939992314746</v>
          </cell>
        </row>
        <row r="787">
          <cell r="A787" t="str">
            <v>Albañilería</v>
          </cell>
          <cell r="B787" t="str">
            <v xml:space="preserve">M.O. PULIMENTO Y BRILLADO PISOS, TODO COSTO  </v>
          </cell>
          <cell r="N787" t="str">
            <v>P. A.</v>
          </cell>
        </row>
        <row r="788">
          <cell r="A788" t="str">
            <v>Albañilería</v>
          </cell>
          <cell r="B788" t="str">
            <v>M. O.1076-1 [1] Cristalizado pisos (40 m2 mínimo)</v>
          </cell>
          <cell r="C788" t="str">
            <v>m²</v>
          </cell>
          <cell r="D788">
            <v>20.41</v>
          </cell>
          <cell r="E788">
            <v>1</v>
          </cell>
          <cell r="F788">
            <v>0</v>
          </cell>
          <cell r="G788">
            <v>1</v>
          </cell>
          <cell r="H788">
            <v>0</v>
          </cell>
          <cell r="I788">
            <v>0</v>
          </cell>
          <cell r="J788">
            <v>0</v>
          </cell>
          <cell r="K788">
            <v>0</v>
          </cell>
          <cell r="L788">
            <v>0</v>
          </cell>
          <cell r="M788">
            <v>0</v>
          </cell>
          <cell r="N788">
            <v>120.30991595371796</v>
          </cell>
        </row>
        <row r="789">
          <cell r="A789" t="str">
            <v>Albañilería</v>
          </cell>
          <cell r="B789" t="str">
            <v>M. O.1076-2 [2] Limpieza escalón</v>
          </cell>
          <cell r="C789" t="str">
            <v>Ud</v>
          </cell>
          <cell r="D789">
            <v>25</v>
          </cell>
          <cell r="E789">
            <v>1</v>
          </cell>
          <cell r="F789">
            <v>0</v>
          </cell>
          <cell r="G789">
            <v>1</v>
          </cell>
          <cell r="H789">
            <v>0</v>
          </cell>
          <cell r="I789">
            <v>0</v>
          </cell>
          <cell r="J789">
            <v>0</v>
          </cell>
          <cell r="K789">
            <v>0</v>
          </cell>
          <cell r="L789">
            <v>0</v>
          </cell>
          <cell r="M789">
            <v>0</v>
          </cell>
          <cell r="N789">
            <v>98.221015384615342</v>
          </cell>
        </row>
        <row r="790">
          <cell r="A790" t="str">
            <v>Albañilería</v>
          </cell>
          <cell r="B790" t="str">
            <v>M. O.1076-3 [3] Limpieza zócalos</v>
          </cell>
          <cell r="C790" t="str">
            <v>Ud</v>
          </cell>
          <cell r="D790">
            <v>35.89</v>
          </cell>
          <cell r="E790">
            <v>1</v>
          </cell>
          <cell r="F790">
            <v>0</v>
          </cell>
          <cell r="G790">
            <v>1</v>
          </cell>
          <cell r="H790">
            <v>0</v>
          </cell>
          <cell r="I790">
            <v>0</v>
          </cell>
          <cell r="J790">
            <v>0</v>
          </cell>
          <cell r="K790">
            <v>0</v>
          </cell>
          <cell r="L790">
            <v>0</v>
          </cell>
          <cell r="M790">
            <v>0</v>
          </cell>
          <cell r="N790">
            <v>68.418093747990625</v>
          </cell>
        </row>
        <row r="791">
          <cell r="A791" t="str">
            <v>Albañilería</v>
          </cell>
          <cell r="B791" t="str">
            <v>M. O.1076-4 [4] Limpieza, sal y cera</v>
          </cell>
          <cell r="C791" t="str">
            <v>Ud</v>
          </cell>
          <cell r="D791">
            <v>17.86</v>
          </cell>
          <cell r="E791">
            <v>1</v>
          </cell>
          <cell r="F791">
            <v>0</v>
          </cell>
          <cell r="G791">
            <v>1</v>
          </cell>
          <cell r="H791">
            <v>0</v>
          </cell>
          <cell r="I791">
            <v>0</v>
          </cell>
          <cell r="J791">
            <v>0</v>
          </cell>
          <cell r="K791">
            <v>0</v>
          </cell>
          <cell r="L791">
            <v>0</v>
          </cell>
          <cell r="M791">
            <v>0</v>
          </cell>
          <cell r="N791">
            <v>137.48742355069339</v>
          </cell>
        </row>
        <row r="792">
          <cell r="A792" t="str">
            <v>Albañilería</v>
          </cell>
          <cell r="B792" t="str">
            <v>M. O.1076-5 [5] Pulimento básico</v>
          </cell>
          <cell r="C792" t="str">
            <v>Ud</v>
          </cell>
          <cell r="D792">
            <v>11.11</v>
          </cell>
          <cell r="E792">
            <v>1</v>
          </cell>
          <cell r="F792">
            <v>0</v>
          </cell>
          <cell r="G792">
            <v>1</v>
          </cell>
          <cell r="H792">
            <v>0</v>
          </cell>
          <cell r="I792">
            <v>0</v>
          </cell>
          <cell r="J792">
            <v>0</v>
          </cell>
          <cell r="K792">
            <v>0</v>
          </cell>
          <cell r="L792">
            <v>0</v>
          </cell>
          <cell r="M792">
            <v>0</v>
          </cell>
          <cell r="N792">
            <v>221.01938655403995</v>
          </cell>
        </row>
        <row r="793">
          <cell r="A793" t="str">
            <v>Albañilería</v>
          </cell>
          <cell r="B793" t="str">
            <v>M. O.1076-6 [6] Pulimento escalón</v>
          </cell>
          <cell r="C793" t="str">
            <v>Ud</v>
          </cell>
          <cell r="D793">
            <v>9.26</v>
          </cell>
          <cell r="E793">
            <v>1</v>
          </cell>
          <cell r="F793">
            <v>0</v>
          </cell>
          <cell r="G793">
            <v>1</v>
          </cell>
          <cell r="H793">
            <v>0</v>
          </cell>
          <cell r="I793">
            <v>0</v>
          </cell>
          <cell r="J793">
            <v>0</v>
          </cell>
          <cell r="K793">
            <v>0</v>
          </cell>
          <cell r="L793">
            <v>0</v>
          </cell>
          <cell r="M793">
            <v>0</v>
          </cell>
          <cell r="N793">
            <v>265.17552749626174</v>
          </cell>
        </row>
        <row r="794">
          <cell r="A794" t="str">
            <v>Albañilería</v>
          </cell>
          <cell r="B794" t="str">
            <v>M. O.1076-7 [7] Pulimento mesetas</v>
          </cell>
          <cell r="C794" t="str">
            <v>Ud</v>
          </cell>
          <cell r="D794">
            <v>10.09</v>
          </cell>
          <cell r="E794">
            <v>1</v>
          </cell>
          <cell r="F794">
            <v>0</v>
          </cell>
          <cell r="G794">
            <v>1</v>
          </cell>
          <cell r="H794">
            <v>0</v>
          </cell>
          <cell r="I794">
            <v>0</v>
          </cell>
          <cell r="J794">
            <v>0</v>
          </cell>
          <cell r="K794">
            <v>0</v>
          </cell>
          <cell r="L794">
            <v>0</v>
          </cell>
          <cell r="M794">
            <v>0</v>
          </cell>
          <cell r="N794">
            <v>243.36227795989927</v>
          </cell>
        </row>
        <row r="795">
          <cell r="A795" t="str">
            <v>Albañilería</v>
          </cell>
          <cell r="B795" t="str">
            <v>M. O.1076-8 [8] Pulimento Super Chapa</v>
          </cell>
          <cell r="C795" t="str">
            <v>Ud</v>
          </cell>
          <cell r="D795">
            <v>8.33</v>
          </cell>
          <cell r="E795">
            <v>1</v>
          </cell>
          <cell r="F795">
            <v>0</v>
          </cell>
          <cell r="G795">
            <v>1</v>
          </cell>
          <cell r="H795">
            <v>0</v>
          </cell>
          <cell r="I795">
            <v>0</v>
          </cell>
          <cell r="J795">
            <v>0</v>
          </cell>
          <cell r="K795">
            <v>0</v>
          </cell>
          <cell r="L795">
            <v>0</v>
          </cell>
          <cell r="M795">
            <v>0</v>
          </cell>
          <cell r="N795">
            <v>294.78095853726097</v>
          </cell>
        </row>
        <row r="796">
          <cell r="A796" t="str">
            <v>Albañilería</v>
          </cell>
          <cell r="B796" t="str">
            <v>M. O.1076-9 [9] Pulimento y cristalizado</v>
          </cell>
          <cell r="C796" t="str">
            <v>Ud</v>
          </cell>
          <cell r="D796">
            <v>11.283824135172647</v>
          </cell>
          <cell r="E796">
            <v>1</v>
          </cell>
          <cell r="F796">
            <v>0</v>
          </cell>
          <cell r="G796">
            <v>1</v>
          </cell>
          <cell r="H796">
            <v>0</v>
          </cell>
          <cell r="I796">
            <v>0</v>
          </cell>
          <cell r="J796">
            <v>0</v>
          </cell>
          <cell r="K796">
            <v>0</v>
          </cell>
          <cell r="L796">
            <v>0</v>
          </cell>
          <cell r="M796">
            <v>0</v>
          </cell>
          <cell r="N796">
            <v>217.61464510611262</v>
          </cell>
        </row>
        <row r="797">
          <cell r="A797" t="str">
            <v>Albañilería</v>
          </cell>
          <cell r="B797" t="str">
            <v>M. O.1076-10 [10] Pulimento y reparación piso viejo</v>
          </cell>
          <cell r="C797" t="str">
            <v>m²</v>
          </cell>
          <cell r="D797">
            <v>6.67</v>
          </cell>
          <cell r="E797">
            <v>1</v>
          </cell>
          <cell r="F797">
            <v>0</v>
          </cell>
          <cell r="G797">
            <v>1</v>
          </cell>
          <cell r="H797">
            <v>0</v>
          </cell>
          <cell r="I797">
            <v>0</v>
          </cell>
          <cell r="J797">
            <v>0</v>
          </cell>
          <cell r="K797">
            <v>0</v>
          </cell>
          <cell r="L797">
            <v>0</v>
          </cell>
          <cell r="M797">
            <v>0</v>
          </cell>
          <cell r="N797">
            <v>368.14473532464524</v>
          </cell>
        </row>
        <row r="798">
          <cell r="A798" t="str">
            <v>Varillero</v>
          </cell>
          <cell r="B798" t="str">
            <v xml:space="preserve">M.O. VARILLEROS  </v>
          </cell>
          <cell r="N798" t="str">
            <v>P. A.</v>
          </cell>
        </row>
        <row r="799">
          <cell r="A799" t="str">
            <v>Varillero</v>
          </cell>
          <cell r="B799" t="str">
            <v>M. O.1077-1 [1] Coloc. acero ¼" en piso o losa</v>
          </cell>
          <cell r="C799" t="str">
            <v>qq</v>
          </cell>
          <cell r="D799">
            <v>6.39</v>
          </cell>
          <cell r="E799">
            <v>1</v>
          </cell>
          <cell r="F799">
            <v>0</v>
          </cell>
          <cell r="G799">
            <v>1</v>
          </cell>
          <cell r="H799">
            <v>0</v>
          </cell>
          <cell r="I799">
            <v>0</v>
          </cell>
          <cell r="J799">
            <v>0</v>
          </cell>
          <cell r="K799">
            <v>1</v>
          </cell>
          <cell r="L799">
            <v>0</v>
          </cell>
          <cell r="M799">
            <v>0</v>
          </cell>
          <cell r="N799">
            <v>482.36294691224271</v>
          </cell>
        </row>
        <row r="800">
          <cell r="A800" t="str">
            <v>Varillero</v>
          </cell>
          <cell r="B800" t="str">
            <v>M. O.1077-2 [2] Coloc. acero alta resistencia</v>
          </cell>
          <cell r="C800" t="str">
            <v>qq</v>
          </cell>
          <cell r="D800">
            <v>7.89</v>
          </cell>
          <cell r="E800">
            <v>1</v>
          </cell>
          <cell r="F800">
            <v>0</v>
          </cell>
          <cell r="G800">
            <v>2</v>
          </cell>
          <cell r="H800">
            <v>0</v>
          </cell>
          <cell r="I800">
            <v>0</v>
          </cell>
          <cell r="J800">
            <v>0</v>
          </cell>
          <cell r="K800">
            <v>1</v>
          </cell>
          <cell r="L800">
            <v>0</v>
          </cell>
          <cell r="M800">
            <v>0</v>
          </cell>
          <cell r="N800">
            <v>484.00818952910197</v>
          </cell>
        </row>
        <row r="801">
          <cell r="A801" t="str">
            <v>Varillero</v>
          </cell>
          <cell r="B801" t="str">
            <v>M. O.1077-3 [3] Coloc. acero col. 3/8" ó ½", hasta 6 de ½"</v>
          </cell>
          <cell r="C801" t="str">
            <v>m</v>
          </cell>
          <cell r="D801">
            <v>28.75</v>
          </cell>
          <cell r="E801">
            <v>1</v>
          </cell>
          <cell r="F801">
            <v>0</v>
          </cell>
          <cell r="G801">
            <v>1</v>
          </cell>
          <cell r="H801">
            <v>0</v>
          </cell>
          <cell r="I801">
            <v>0</v>
          </cell>
          <cell r="J801">
            <v>0</v>
          </cell>
          <cell r="K801">
            <v>1</v>
          </cell>
          <cell r="L801">
            <v>0</v>
          </cell>
          <cell r="M801">
            <v>0</v>
          </cell>
          <cell r="N801">
            <v>107.21040802675584</v>
          </cell>
        </row>
        <row r="802">
          <cell r="A802" t="str">
            <v>Varillero</v>
          </cell>
          <cell r="B802" t="str">
            <v>M. O.1077-4 [4] Coloc. acero col. Redonda 6 de ½" hasta 4 de ¾"</v>
          </cell>
          <cell r="C802" t="str">
            <v>m</v>
          </cell>
          <cell r="D802">
            <v>19.170000000000002</v>
          </cell>
          <cell r="E802">
            <v>1</v>
          </cell>
          <cell r="F802">
            <v>0</v>
          </cell>
          <cell r="G802">
            <v>1</v>
          </cell>
          <cell r="H802">
            <v>0</v>
          </cell>
          <cell r="I802">
            <v>0</v>
          </cell>
          <cell r="J802">
            <v>0</v>
          </cell>
          <cell r="K802">
            <v>1</v>
          </cell>
          <cell r="L802">
            <v>0</v>
          </cell>
          <cell r="M802">
            <v>0</v>
          </cell>
          <cell r="N802">
            <v>160.78764897074754</v>
          </cell>
        </row>
        <row r="803">
          <cell r="A803" t="str">
            <v>Varillero</v>
          </cell>
          <cell r="B803" t="str">
            <v>M. O.1077-5 [5] Coloc. acero dintel y v. Amarre hasta .20x.40 y ½" ó 3/8"</v>
          </cell>
          <cell r="C803" t="str">
            <v>m</v>
          </cell>
          <cell r="D803">
            <v>28.75</v>
          </cell>
          <cell r="E803">
            <v>1</v>
          </cell>
          <cell r="F803">
            <v>0</v>
          </cell>
          <cell r="G803">
            <v>1</v>
          </cell>
          <cell r="H803">
            <v>0</v>
          </cell>
          <cell r="I803">
            <v>0</v>
          </cell>
          <cell r="J803">
            <v>0</v>
          </cell>
          <cell r="K803">
            <v>1</v>
          </cell>
          <cell r="L803">
            <v>0</v>
          </cell>
          <cell r="M803">
            <v>0</v>
          </cell>
          <cell r="N803">
            <v>107.21040802675584</v>
          </cell>
        </row>
        <row r="804">
          <cell r="A804" t="str">
            <v>Varillero</v>
          </cell>
          <cell r="B804" t="str">
            <v>M. O.1077-6 [6] Coloc. Acero fuera ciudad (30 km. o más) (25% adic.)</v>
          </cell>
          <cell r="C804" t="str">
            <v>%</v>
          </cell>
          <cell r="D804" t="str">
            <v>P. A.</v>
          </cell>
          <cell r="E804">
            <v>0</v>
          </cell>
          <cell r="F804">
            <v>0</v>
          </cell>
          <cell r="G804">
            <v>0</v>
          </cell>
          <cell r="H804">
            <v>0</v>
          </cell>
          <cell r="I804">
            <v>0</v>
          </cell>
          <cell r="J804">
            <v>0</v>
          </cell>
          <cell r="K804">
            <v>0</v>
          </cell>
          <cell r="L804">
            <v>0</v>
          </cell>
          <cell r="M804">
            <v>0</v>
          </cell>
          <cell r="N804" t="str">
            <v>P. A.</v>
          </cell>
        </row>
        <row r="805">
          <cell r="A805" t="str">
            <v>Varillero</v>
          </cell>
          <cell r="B805" t="str">
            <v>M. O.1077-7 [7] Coloc. acero losa con Lima Hoya o Lima Tesa (50% adic.)</v>
          </cell>
          <cell r="C805" t="str">
            <v>qq</v>
          </cell>
          <cell r="D805">
            <v>7.89</v>
          </cell>
          <cell r="E805">
            <v>1</v>
          </cell>
          <cell r="F805">
            <v>0</v>
          </cell>
          <cell r="G805">
            <v>2</v>
          </cell>
          <cell r="H805">
            <v>0</v>
          </cell>
          <cell r="I805">
            <v>0</v>
          </cell>
          <cell r="J805">
            <v>0</v>
          </cell>
          <cell r="K805">
            <v>1</v>
          </cell>
          <cell r="L805">
            <v>0</v>
          </cell>
          <cell r="M805">
            <v>0</v>
          </cell>
          <cell r="N805">
            <v>484.00818952910197</v>
          </cell>
        </row>
        <row r="806">
          <cell r="A806" t="str">
            <v>Varillero</v>
          </cell>
          <cell r="B806" t="str">
            <v>M. O.1077-8 [8] Coloc. acero malla electrosoldada</v>
          </cell>
          <cell r="C806" t="str">
            <v>qq</v>
          </cell>
          <cell r="D806">
            <v>6.39</v>
          </cell>
          <cell r="E806">
            <v>1</v>
          </cell>
          <cell r="F806">
            <v>0</v>
          </cell>
          <cell r="G806">
            <v>1</v>
          </cell>
          <cell r="H806">
            <v>0</v>
          </cell>
          <cell r="I806">
            <v>0</v>
          </cell>
          <cell r="J806">
            <v>0</v>
          </cell>
          <cell r="K806">
            <v>1</v>
          </cell>
          <cell r="L806">
            <v>0</v>
          </cell>
          <cell r="M806">
            <v>0</v>
          </cell>
          <cell r="N806">
            <v>482.36294691224271</v>
          </cell>
        </row>
        <row r="807">
          <cell r="A807" t="str">
            <v>Varillero</v>
          </cell>
          <cell r="B807" t="str">
            <v>M. O.1077-9 [9] Coloc. acero normal</v>
          </cell>
          <cell r="C807" t="str">
            <v>qq</v>
          </cell>
          <cell r="D807">
            <v>9.58</v>
          </cell>
          <cell r="E807">
            <v>1</v>
          </cell>
          <cell r="F807">
            <v>0</v>
          </cell>
          <cell r="G807">
            <v>1</v>
          </cell>
          <cell r="H807">
            <v>0</v>
          </cell>
          <cell r="I807">
            <v>0</v>
          </cell>
          <cell r="J807">
            <v>0</v>
          </cell>
          <cell r="K807">
            <v>1</v>
          </cell>
          <cell r="L807">
            <v>0</v>
          </cell>
          <cell r="M807">
            <v>0</v>
          </cell>
          <cell r="N807">
            <v>321.74313473582782</v>
          </cell>
        </row>
        <row r="808">
          <cell r="A808" t="str">
            <v>Varillero</v>
          </cell>
          <cell r="B808" t="str">
            <v>M. O.1077-10 [10] Coloc. acero rampa escalera corriente</v>
          </cell>
          <cell r="C808" t="str">
            <v>rampa</v>
          </cell>
          <cell r="D808">
            <v>1.2</v>
          </cell>
          <cell r="E808">
            <v>1</v>
          </cell>
          <cell r="F808">
            <v>0</v>
          </cell>
          <cell r="G808">
            <v>2</v>
          </cell>
          <cell r="H808">
            <v>0</v>
          </cell>
          <cell r="I808">
            <v>0</v>
          </cell>
          <cell r="J808">
            <v>0</v>
          </cell>
          <cell r="K808">
            <v>1</v>
          </cell>
          <cell r="L808">
            <v>0</v>
          </cell>
          <cell r="M808">
            <v>0</v>
          </cell>
          <cell r="N808">
            <v>3182.3538461538456</v>
          </cell>
        </row>
        <row r="809">
          <cell r="A809" t="str">
            <v>Varillero</v>
          </cell>
          <cell r="B809" t="str">
            <v>M. O.1077-11 [11] Coloc. acero viga 6 de ½" ó ¾", 2 de 1" y 2 de ¾", 25x40</v>
          </cell>
          <cell r="C809" t="str">
            <v>m</v>
          </cell>
          <cell r="D809">
            <v>35.5</v>
          </cell>
          <cell r="E809">
            <v>1</v>
          </cell>
          <cell r="F809">
            <v>0</v>
          </cell>
          <cell r="G809">
            <v>2</v>
          </cell>
          <cell r="H809">
            <v>0</v>
          </cell>
          <cell r="I809">
            <v>0</v>
          </cell>
          <cell r="J809">
            <v>0</v>
          </cell>
          <cell r="K809">
            <v>1</v>
          </cell>
          <cell r="L809">
            <v>0</v>
          </cell>
          <cell r="M809">
            <v>0</v>
          </cell>
          <cell r="N809">
            <v>107.57252437703139</v>
          </cell>
        </row>
        <row r="810">
          <cell r="A810" t="str">
            <v>Varillero</v>
          </cell>
          <cell r="B810" t="str">
            <v>M. O.1077-12 [12] Coloc. acero viga postens. Y pórticos en col.</v>
          </cell>
          <cell r="C810" t="str">
            <v>qq</v>
          </cell>
          <cell r="D810">
            <v>7.47</v>
          </cell>
          <cell r="E810">
            <v>1</v>
          </cell>
          <cell r="F810">
            <v>0</v>
          </cell>
          <cell r="G810">
            <v>2</v>
          </cell>
          <cell r="H810">
            <v>0</v>
          </cell>
          <cell r="I810">
            <v>0</v>
          </cell>
          <cell r="J810">
            <v>0</v>
          </cell>
          <cell r="K810">
            <v>1</v>
          </cell>
          <cell r="L810">
            <v>0</v>
          </cell>
          <cell r="M810">
            <v>0</v>
          </cell>
          <cell r="N810">
            <v>511.22150139017594</v>
          </cell>
        </row>
        <row r="811">
          <cell r="A811" t="str">
            <v>Varillero</v>
          </cell>
          <cell r="B811" t="str">
            <v>M. O.1077-13 [13] Coloc. acero zapata de muros</v>
          </cell>
          <cell r="C811" t="str">
            <v>m</v>
          </cell>
          <cell r="D811">
            <v>28.75</v>
          </cell>
          <cell r="E811">
            <v>1</v>
          </cell>
          <cell r="F811">
            <v>0</v>
          </cell>
          <cell r="G811">
            <v>1</v>
          </cell>
          <cell r="H811">
            <v>0</v>
          </cell>
          <cell r="I811">
            <v>0</v>
          </cell>
          <cell r="J811">
            <v>0</v>
          </cell>
          <cell r="K811">
            <v>1</v>
          </cell>
          <cell r="L811">
            <v>0</v>
          </cell>
          <cell r="M811">
            <v>0</v>
          </cell>
          <cell r="N811">
            <v>107.21040802675584</v>
          </cell>
        </row>
        <row r="812">
          <cell r="A812" t="str">
            <v>Varillero</v>
          </cell>
          <cell r="B812" t="str">
            <v>M. O.1077-14 [14] Subir acero techo 2do. Nivel (10%)</v>
          </cell>
          <cell r="C812" t="str">
            <v>qq</v>
          </cell>
          <cell r="D812">
            <v>70</v>
          </cell>
          <cell r="E812">
            <v>0</v>
          </cell>
          <cell r="F812">
            <v>0</v>
          </cell>
          <cell r="G812">
            <v>0</v>
          </cell>
          <cell r="H812">
            <v>0</v>
          </cell>
          <cell r="I812">
            <v>0</v>
          </cell>
          <cell r="J812">
            <v>0</v>
          </cell>
          <cell r="K812">
            <v>0</v>
          </cell>
          <cell r="L812">
            <v>4</v>
          </cell>
          <cell r="M812">
            <v>0</v>
          </cell>
          <cell r="N812">
            <v>32.717670329670327</v>
          </cell>
        </row>
        <row r="813">
          <cell r="A813" t="str">
            <v>Varillero</v>
          </cell>
          <cell r="B813" t="str">
            <v>M. O.1077-15 [15] Subir acero techo 3er. Nivel (15%)</v>
          </cell>
          <cell r="C813" t="str">
            <v>qq</v>
          </cell>
          <cell r="D813">
            <v>46.67</v>
          </cell>
          <cell r="E813">
            <v>0</v>
          </cell>
          <cell r="F813">
            <v>0</v>
          </cell>
          <cell r="G813">
            <v>0</v>
          </cell>
          <cell r="H813">
            <v>0</v>
          </cell>
          <cell r="I813">
            <v>0</v>
          </cell>
          <cell r="J813">
            <v>0</v>
          </cell>
          <cell r="K813">
            <v>0</v>
          </cell>
          <cell r="L813">
            <v>4</v>
          </cell>
          <cell r="M813">
            <v>0</v>
          </cell>
          <cell r="N813">
            <v>49.073000280199757</v>
          </cell>
        </row>
        <row r="814">
          <cell r="A814" t="str">
            <v>Varillero</v>
          </cell>
          <cell r="B814" t="str">
            <v>M. O.1077-16 [16] Subir acero techo 4to. Nivel (20%)</v>
          </cell>
          <cell r="C814" t="str">
            <v>qq</v>
          </cell>
          <cell r="D814">
            <v>35</v>
          </cell>
          <cell r="E814">
            <v>0</v>
          </cell>
          <cell r="F814">
            <v>0</v>
          </cell>
          <cell r="G814">
            <v>0</v>
          </cell>
          <cell r="H814">
            <v>0</v>
          </cell>
          <cell r="I814">
            <v>0</v>
          </cell>
          <cell r="J814">
            <v>0</v>
          </cell>
          <cell r="K814">
            <v>0</v>
          </cell>
          <cell r="L814">
            <v>4</v>
          </cell>
          <cell r="M814">
            <v>0</v>
          </cell>
          <cell r="N814">
            <v>65.435340659340653</v>
          </cell>
        </row>
        <row r="815">
          <cell r="A815" t="str">
            <v>Varillero</v>
          </cell>
          <cell r="B815" t="str">
            <v>M. O.1077-17 [17] Subir acero techo 5to. Nivel (25%)</v>
          </cell>
          <cell r="C815" t="str">
            <v>qq</v>
          </cell>
          <cell r="D815">
            <v>28</v>
          </cell>
          <cell r="E815">
            <v>0</v>
          </cell>
          <cell r="F815">
            <v>0</v>
          </cell>
          <cell r="G815">
            <v>0</v>
          </cell>
          <cell r="H815">
            <v>0</v>
          </cell>
          <cell r="I815">
            <v>0</v>
          </cell>
          <cell r="J815">
            <v>0</v>
          </cell>
          <cell r="K815">
            <v>0</v>
          </cell>
          <cell r="L815">
            <v>4</v>
          </cell>
          <cell r="M815">
            <v>0</v>
          </cell>
          <cell r="N815">
            <v>81.794175824175809</v>
          </cell>
        </row>
        <row r="816">
          <cell r="A816" t="str">
            <v>Varillero</v>
          </cell>
          <cell r="B816" t="str">
            <v>M. O.1077-18 [18] Subir acero techo 6to. Nivel (30%)</v>
          </cell>
          <cell r="C816" t="str">
            <v>qq</v>
          </cell>
          <cell r="D816">
            <v>23.33</v>
          </cell>
          <cell r="E816">
            <v>0</v>
          </cell>
          <cell r="F816">
            <v>0</v>
          </cell>
          <cell r="G816">
            <v>0</v>
          </cell>
          <cell r="H816">
            <v>0</v>
          </cell>
          <cell r="I816">
            <v>0</v>
          </cell>
          <cell r="J816">
            <v>0</v>
          </cell>
          <cell r="K816">
            <v>0</v>
          </cell>
          <cell r="L816">
            <v>4</v>
          </cell>
          <cell r="M816">
            <v>0</v>
          </cell>
          <cell r="N816">
            <v>98.16703485113257</v>
          </cell>
        </row>
        <row r="817">
          <cell r="A817" t="str">
            <v>Varillero</v>
          </cell>
          <cell r="B817" t="str">
            <v>M. O.1077-19 [19] Trasladar acero distancia &gt; 10 m. (10% adicional)</v>
          </cell>
          <cell r="C817" t="str">
            <v>qq</v>
          </cell>
          <cell r="D817" t="str">
            <v>P. A.</v>
          </cell>
          <cell r="E817">
            <v>0</v>
          </cell>
          <cell r="F817">
            <v>0</v>
          </cell>
          <cell r="G817">
            <v>0</v>
          </cell>
          <cell r="H817">
            <v>0</v>
          </cell>
          <cell r="I817">
            <v>0</v>
          </cell>
          <cell r="J817">
            <v>0</v>
          </cell>
          <cell r="K817">
            <v>0</v>
          </cell>
          <cell r="L817">
            <v>0</v>
          </cell>
          <cell r="M817">
            <v>0</v>
          </cell>
          <cell r="N817" t="str">
            <v>P. A.</v>
          </cell>
        </row>
        <row r="818">
          <cell r="A818" t="str">
            <v>Técnicos Especiales</v>
          </cell>
          <cell r="B818" t="str">
            <v xml:space="preserve">SERVICIOS TRANSPORTE  </v>
          </cell>
          <cell r="N818" t="str">
            <v>P. A.</v>
          </cell>
        </row>
        <row r="819">
          <cell r="A819" t="str">
            <v>Técnicos Especiales</v>
          </cell>
          <cell r="B819" t="str">
            <v>TR-1078-1 [1] Transporte de Material (bote)</v>
          </cell>
          <cell r="C819" t="str">
            <v>m³/km</v>
          </cell>
          <cell r="D819">
            <v>6.39</v>
          </cell>
          <cell r="E819">
            <v>1</v>
          </cell>
          <cell r="F819">
            <v>0</v>
          </cell>
          <cell r="G819">
            <v>1</v>
          </cell>
          <cell r="H819">
            <v>0</v>
          </cell>
          <cell r="I819">
            <v>0</v>
          </cell>
          <cell r="J819">
            <v>0</v>
          </cell>
          <cell r="K819">
            <v>1</v>
          </cell>
          <cell r="L819">
            <v>0</v>
          </cell>
          <cell r="M819">
            <v>0</v>
          </cell>
          <cell r="N819">
            <v>482.36294691224271</v>
          </cell>
        </row>
        <row r="820">
          <cell r="A820" t="str">
            <v>Técnicos Especiales</v>
          </cell>
          <cell r="B820" t="str">
            <v xml:space="preserve">TR-1078-2 [2] Perforación de pozo Filtrante </v>
          </cell>
          <cell r="C820" t="str">
            <v>UD</v>
          </cell>
          <cell r="D820">
            <v>6.39</v>
          </cell>
          <cell r="E820">
            <v>1</v>
          </cell>
          <cell r="F820">
            <v>0</v>
          </cell>
          <cell r="G820">
            <v>1</v>
          </cell>
          <cell r="H820">
            <v>0</v>
          </cell>
          <cell r="I820">
            <v>0</v>
          </cell>
          <cell r="J820">
            <v>0</v>
          </cell>
          <cell r="K820">
            <v>1</v>
          </cell>
          <cell r="L820">
            <v>0</v>
          </cell>
          <cell r="M820">
            <v>0</v>
          </cell>
          <cell r="N820">
            <v>482.36294691224271</v>
          </cell>
        </row>
        <row r="821">
          <cell r="A821" t="str">
            <v>Constructores Acero</v>
          </cell>
          <cell r="B821" t="str">
            <v xml:space="preserve">M.O. HERRERÍA  </v>
          </cell>
          <cell r="N821" t="str">
            <v>P. A.</v>
          </cell>
        </row>
        <row r="822">
          <cell r="A822" t="str">
            <v>Constructores Acero</v>
          </cell>
          <cell r="B822" t="str">
            <v>M. O.1079-1 [1] Soldadura de conexiones de Placas</v>
          </cell>
          <cell r="C822" t="str">
            <v>UDS</v>
          </cell>
          <cell r="D822">
            <v>4.9800000000000004</v>
          </cell>
          <cell r="E822">
            <v>1</v>
          </cell>
          <cell r="F822">
            <v>0</v>
          </cell>
          <cell r="G822">
            <v>1</v>
          </cell>
          <cell r="H822">
            <v>0</v>
          </cell>
          <cell r="I822">
            <v>0</v>
          </cell>
          <cell r="J822">
            <v>0</v>
          </cell>
          <cell r="K822">
            <v>1</v>
          </cell>
          <cell r="L822">
            <v>0</v>
          </cell>
          <cell r="M822">
            <v>0</v>
          </cell>
          <cell r="N822">
            <v>618.93558850787758</v>
          </cell>
        </row>
        <row r="823">
          <cell r="A823" t="str">
            <v>Constructores Acero</v>
          </cell>
          <cell r="B823" t="str">
            <v xml:space="preserve">M. O.1079-2 [2] Colocación de Placas </v>
          </cell>
          <cell r="C823" t="str">
            <v>UDS</v>
          </cell>
          <cell r="D823">
            <v>3.97</v>
          </cell>
          <cell r="E823">
            <v>1</v>
          </cell>
          <cell r="F823">
            <v>0</v>
          </cell>
          <cell r="G823">
            <v>2</v>
          </cell>
          <cell r="H823">
            <v>0</v>
          </cell>
          <cell r="I823">
            <v>0</v>
          </cell>
          <cell r="J823">
            <v>0</v>
          </cell>
          <cell r="K823">
            <v>1</v>
          </cell>
          <cell r="L823">
            <v>0</v>
          </cell>
          <cell r="M823">
            <v>0</v>
          </cell>
          <cell r="N823">
            <v>961.92055803138896</v>
          </cell>
        </row>
        <row r="824">
          <cell r="A824" t="str">
            <v>Constructores Acero</v>
          </cell>
          <cell r="B824" t="str">
            <v>M. O.1079-3 [3] Transporte de Vigas de Alas Anchas</v>
          </cell>
          <cell r="C824" t="str">
            <v>P. A.</v>
          </cell>
          <cell r="D824">
            <v>0.44</v>
          </cell>
          <cell r="E824">
            <v>1</v>
          </cell>
          <cell r="F824">
            <v>0</v>
          </cell>
          <cell r="G824">
            <v>2</v>
          </cell>
          <cell r="H824">
            <v>0</v>
          </cell>
          <cell r="I824">
            <v>0</v>
          </cell>
          <cell r="J824">
            <v>0</v>
          </cell>
          <cell r="K824">
            <v>1</v>
          </cell>
          <cell r="L824">
            <v>0</v>
          </cell>
          <cell r="M824">
            <v>0</v>
          </cell>
          <cell r="N824">
            <v>8679.1468531468508</v>
          </cell>
        </row>
        <row r="825">
          <cell r="A825" t="str">
            <v>Constructores Acero</v>
          </cell>
          <cell r="B825" t="str">
            <v>M. O.1079-4 [4] Alquiler Planta Eléctrica y Combustible</v>
          </cell>
          <cell r="C825" t="str">
            <v>Día</v>
          </cell>
          <cell r="D825">
            <v>0.31</v>
          </cell>
          <cell r="E825">
            <v>1</v>
          </cell>
          <cell r="F825">
            <v>0</v>
          </cell>
          <cell r="G825">
            <v>2</v>
          </cell>
          <cell r="H825">
            <v>0</v>
          </cell>
          <cell r="I825">
            <v>0</v>
          </cell>
          <cell r="J825">
            <v>0</v>
          </cell>
          <cell r="K825">
            <v>1</v>
          </cell>
          <cell r="L825">
            <v>0</v>
          </cell>
          <cell r="M825">
            <v>0</v>
          </cell>
          <cell r="N825">
            <v>12318.789081885852</v>
          </cell>
        </row>
        <row r="826">
          <cell r="A826" t="str">
            <v>Constructores Acero</v>
          </cell>
          <cell r="B826" t="str">
            <v>M. O.1079-5 [5] Grúa e Izaje</v>
          </cell>
          <cell r="C826" t="str">
            <v>P. A.</v>
          </cell>
          <cell r="D826">
            <v>0.5</v>
          </cell>
          <cell r="E826">
            <v>1</v>
          </cell>
          <cell r="F826">
            <v>0</v>
          </cell>
          <cell r="G826">
            <v>2</v>
          </cell>
          <cell r="H826">
            <v>0</v>
          </cell>
          <cell r="I826">
            <v>0</v>
          </cell>
          <cell r="J826">
            <v>0</v>
          </cell>
          <cell r="K826">
            <v>1</v>
          </cell>
          <cell r="L826">
            <v>0</v>
          </cell>
          <cell r="M826">
            <v>0</v>
          </cell>
          <cell r="N826">
            <v>7637.6492307692288</v>
          </cell>
        </row>
        <row r="827">
          <cell r="A827" t="str">
            <v>Constructores Acero</v>
          </cell>
          <cell r="B827" t="str">
            <v>MO-1001-9 [MAM] Maestro de Carpintería Metálica</v>
          </cell>
          <cell r="C827" t="str">
            <v>Día</v>
          </cell>
          <cell r="D827">
            <v>0.85</v>
          </cell>
          <cell r="E827">
            <v>1</v>
          </cell>
          <cell r="F827">
            <v>0</v>
          </cell>
          <cell r="G827">
            <v>0</v>
          </cell>
          <cell r="H827">
            <v>0</v>
          </cell>
          <cell r="I827">
            <v>0</v>
          </cell>
          <cell r="J827">
            <v>0</v>
          </cell>
          <cell r="K827">
            <v>0</v>
          </cell>
          <cell r="L827">
            <v>0</v>
          </cell>
          <cell r="M827">
            <v>0</v>
          </cell>
          <cell r="N827">
            <v>2022.3529411764707</v>
          </cell>
        </row>
        <row r="828">
          <cell r="A828" t="str">
            <v>Constructores Acero</v>
          </cell>
          <cell r="B828" t="str">
            <v>MO-1001-10 [OPE] Operador de Equipo Pesado (GRÚA)</v>
          </cell>
          <cell r="C828" t="str">
            <v>Día</v>
          </cell>
          <cell r="D828">
            <v>0.85</v>
          </cell>
          <cell r="E828">
            <v>0</v>
          </cell>
          <cell r="F828">
            <v>0</v>
          </cell>
          <cell r="G828">
            <v>0</v>
          </cell>
          <cell r="H828">
            <v>1</v>
          </cell>
          <cell r="I828">
            <v>0</v>
          </cell>
          <cell r="J828">
            <v>0</v>
          </cell>
          <cell r="K828">
            <v>0</v>
          </cell>
          <cell r="L828">
            <v>0</v>
          </cell>
          <cell r="M828">
            <v>0</v>
          </cell>
          <cell r="N828">
            <v>1605.4371040723984</v>
          </cell>
        </row>
        <row r="829">
          <cell r="A829" t="str">
            <v>Constructores Acero</v>
          </cell>
          <cell r="B829" t="str">
            <v>MO-1001-13 [AEM] Armadores Estructuras Metálica</v>
          </cell>
          <cell r="C829" t="str">
            <v>Día</v>
          </cell>
          <cell r="D829">
            <v>0.85</v>
          </cell>
          <cell r="E829">
            <v>0</v>
          </cell>
          <cell r="F829">
            <v>0</v>
          </cell>
          <cell r="G829">
            <v>0</v>
          </cell>
          <cell r="H829">
            <v>0</v>
          </cell>
          <cell r="I829">
            <v>0</v>
          </cell>
          <cell r="J829">
            <v>1</v>
          </cell>
          <cell r="K829">
            <v>0</v>
          </cell>
          <cell r="L829">
            <v>0</v>
          </cell>
          <cell r="M829">
            <v>0</v>
          </cell>
          <cell r="N829">
            <v>1124.7393665158368</v>
          </cell>
        </row>
        <row r="830">
          <cell r="A830" t="str">
            <v>Constructores Acero</v>
          </cell>
          <cell r="B830" t="str">
            <v>MO-1001-14 [AyEM] Ayudante Estructuras Metálica</v>
          </cell>
          <cell r="C830" t="str">
            <v>Día</v>
          </cell>
          <cell r="D830">
            <v>0.85</v>
          </cell>
          <cell r="E830">
            <v>0</v>
          </cell>
          <cell r="F830">
            <v>0</v>
          </cell>
          <cell r="G830">
            <v>1</v>
          </cell>
          <cell r="H830">
            <v>0</v>
          </cell>
          <cell r="I830">
            <v>0</v>
          </cell>
          <cell r="J830">
            <v>0</v>
          </cell>
          <cell r="K830">
            <v>0</v>
          </cell>
          <cell r="L830">
            <v>0</v>
          </cell>
          <cell r="M830">
            <v>0</v>
          </cell>
          <cell r="N830">
            <v>866.50045248868685</v>
          </cell>
        </row>
        <row r="831">
          <cell r="A831" t="str">
            <v>Constructores Acero</v>
          </cell>
          <cell r="B831" t="str">
            <v>MO-1001-11 [SEM] Soldadores - Estructura Metálica</v>
          </cell>
          <cell r="C831" t="str">
            <v>Día</v>
          </cell>
          <cell r="D831">
            <v>0.85</v>
          </cell>
          <cell r="E831">
            <v>0</v>
          </cell>
          <cell r="F831">
            <v>0</v>
          </cell>
          <cell r="G831">
            <v>0</v>
          </cell>
          <cell r="H831">
            <v>0</v>
          </cell>
          <cell r="I831">
            <v>1</v>
          </cell>
          <cell r="J831">
            <v>0</v>
          </cell>
          <cell r="K831">
            <v>0</v>
          </cell>
          <cell r="L831">
            <v>0</v>
          </cell>
          <cell r="M831">
            <v>0</v>
          </cell>
          <cell r="N831">
            <v>1283.4162895927611</v>
          </cell>
        </row>
        <row r="832">
          <cell r="A832" t="str">
            <v>Constructores Acero</v>
          </cell>
          <cell r="B832" t="str">
            <v>MO-1001-12 [PEM] Pintor Estructura Metálica</v>
          </cell>
          <cell r="C832" t="str">
            <v>Día</v>
          </cell>
          <cell r="D832">
            <v>0.85</v>
          </cell>
          <cell r="E832">
            <v>0</v>
          </cell>
          <cell r="F832">
            <v>0</v>
          </cell>
          <cell r="G832">
            <v>0</v>
          </cell>
          <cell r="H832">
            <v>0</v>
          </cell>
          <cell r="I832">
            <v>0</v>
          </cell>
          <cell r="J832">
            <v>0</v>
          </cell>
          <cell r="K832">
            <v>1</v>
          </cell>
          <cell r="L832">
            <v>0</v>
          </cell>
          <cell r="M832">
            <v>0</v>
          </cell>
          <cell r="N832">
            <v>737.38099547511399</v>
          </cell>
        </row>
        <row r="833">
          <cell r="A833" t="str">
            <v>Técnicos Especiales</v>
          </cell>
          <cell r="B833" t="str">
            <v>INSTALACIONES MACCAFERRI</v>
          </cell>
          <cell r="N833" t="str">
            <v>P. A.</v>
          </cell>
        </row>
        <row r="834">
          <cell r="A834" t="str">
            <v>Técnicos Especiales</v>
          </cell>
          <cell r="B834" t="str">
            <v>MO-1081-1 [1] Instalación de Geomantas y/o Geotextiles</v>
          </cell>
          <cell r="C834" t="str">
            <v>m2</v>
          </cell>
          <cell r="D834">
            <v>81.579826324573517</v>
          </cell>
          <cell r="E834">
            <v>1</v>
          </cell>
          <cell r="F834">
            <v>0</v>
          </cell>
          <cell r="G834">
            <v>0</v>
          </cell>
          <cell r="H834">
            <v>0</v>
          </cell>
          <cell r="I834">
            <v>0</v>
          </cell>
          <cell r="J834">
            <v>0</v>
          </cell>
          <cell r="K834">
            <v>2</v>
          </cell>
          <cell r="L834">
            <v>3</v>
          </cell>
          <cell r="M834">
            <v>0</v>
          </cell>
          <cell r="N834">
            <v>57.492465918655604</v>
          </cell>
        </row>
        <row r="835">
          <cell r="A835" t="str">
            <v>Técnicos Especiales</v>
          </cell>
          <cell r="B835" t="str">
            <v>MO-1081-2 [2] Instalación de Cajas Gaviones h ≤ 3.00 m</v>
          </cell>
          <cell r="C835" t="str">
            <v>m3</v>
          </cell>
          <cell r="D835">
            <v>13.7</v>
          </cell>
          <cell r="E835">
            <v>1</v>
          </cell>
          <cell r="F835">
            <v>0</v>
          </cell>
          <cell r="G835">
            <v>0</v>
          </cell>
          <cell r="H835">
            <v>0</v>
          </cell>
          <cell r="I835">
            <v>0</v>
          </cell>
          <cell r="J835">
            <v>0</v>
          </cell>
          <cell r="K835">
            <v>2</v>
          </cell>
          <cell r="L835">
            <v>4</v>
          </cell>
          <cell r="M835">
            <v>0</v>
          </cell>
          <cell r="N835">
            <v>384.14486243683336</v>
          </cell>
        </row>
        <row r="836">
          <cell r="A836" t="str">
            <v>Técnicos Especiales</v>
          </cell>
          <cell r="B836" t="str">
            <v>MO-1081-2 [2] Colocación de piedra en cajas de Gaviones h ≤ 3.00 m</v>
          </cell>
          <cell r="C836" t="str">
            <v>m3</v>
          </cell>
          <cell r="D836">
            <v>27.587184165966185</v>
          </cell>
          <cell r="E836">
            <v>1</v>
          </cell>
          <cell r="F836">
            <v>0</v>
          </cell>
          <cell r="G836">
            <v>0</v>
          </cell>
          <cell r="H836">
            <v>0</v>
          </cell>
          <cell r="I836">
            <v>0</v>
          </cell>
          <cell r="J836">
            <v>0</v>
          </cell>
          <cell r="K836">
            <v>2</v>
          </cell>
          <cell r="L836">
            <v>4</v>
          </cell>
          <cell r="M836">
            <v>0</v>
          </cell>
          <cell r="N836">
            <v>190.76918411547126</v>
          </cell>
        </row>
        <row r="837">
          <cell r="A837" t="str">
            <v>Técnicos Especiales</v>
          </cell>
          <cell r="B837" t="str">
            <v>MO-1081-3 [3] Instalación de Cajas Gaviones 3.01 ≤ h ≤ 6.00 m</v>
          </cell>
          <cell r="C837" t="str">
            <v>m3</v>
          </cell>
          <cell r="D837">
            <v>9.2200000000000006</v>
          </cell>
          <cell r="E837">
            <v>1</v>
          </cell>
          <cell r="F837">
            <v>0</v>
          </cell>
          <cell r="G837">
            <v>0</v>
          </cell>
          <cell r="H837">
            <v>0</v>
          </cell>
          <cell r="I837">
            <v>0</v>
          </cell>
          <cell r="J837">
            <v>0</v>
          </cell>
          <cell r="K837">
            <v>2</v>
          </cell>
          <cell r="L837">
            <v>4</v>
          </cell>
          <cell r="M837">
            <v>0</v>
          </cell>
          <cell r="N837">
            <v>570.80093442349414</v>
          </cell>
        </row>
        <row r="838">
          <cell r="A838" t="str">
            <v>Técnicos Especiales</v>
          </cell>
          <cell r="B838" t="str">
            <v>MO-1081-3 [3] Colocación de Piedra en Cajas Gaviones 3.01 ≤ h ≤ 6.00 m</v>
          </cell>
          <cell r="C838" t="str">
            <v>m3</v>
          </cell>
          <cell r="D838">
            <v>23.45</v>
          </cell>
          <cell r="E838">
            <v>1</v>
          </cell>
          <cell r="F838">
            <v>0</v>
          </cell>
          <cell r="G838">
            <v>0</v>
          </cell>
          <cell r="H838">
            <v>0</v>
          </cell>
          <cell r="I838">
            <v>0</v>
          </cell>
          <cell r="J838">
            <v>0</v>
          </cell>
          <cell r="K838">
            <v>2</v>
          </cell>
          <cell r="L838">
            <v>4</v>
          </cell>
          <cell r="M838">
            <v>0</v>
          </cell>
          <cell r="N838">
            <v>224.42578317205189</v>
          </cell>
        </row>
        <row r="839">
          <cell r="A839" t="str">
            <v>Albañilería</v>
          </cell>
          <cell r="B839" t="str">
            <v xml:space="preserve">INSTALACIÓN EMME DUE  </v>
          </cell>
          <cell r="N839" t="str">
            <v>P. A.</v>
          </cell>
        </row>
        <row r="840">
          <cell r="A840" t="str">
            <v>Albañilería</v>
          </cell>
          <cell r="B840" t="str">
            <v>M. O.1080-1 [1] Instalación de Panel Simple Normal en muros</v>
          </cell>
          <cell r="C840" t="str">
            <v>m²</v>
          </cell>
          <cell r="D840">
            <v>58</v>
          </cell>
          <cell r="E840">
            <v>1</v>
          </cell>
          <cell r="F840">
            <v>0</v>
          </cell>
          <cell r="G840">
            <v>2</v>
          </cell>
          <cell r="H840">
            <v>3</v>
          </cell>
          <cell r="I840">
            <v>0</v>
          </cell>
          <cell r="J840">
            <v>0</v>
          </cell>
          <cell r="K840">
            <v>0</v>
          </cell>
          <cell r="L840">
            <v>0</v>
          </cell>
          <cell r="M840">
            <v>0</v>
          </cell>
          <cell r="N840">
            <v>125.61923076923074</v>
          </cell>
        </row>
        <row r="841">
          <cell r="A841" t="str">
            <v>Albañilería</v>
          </cell>
          <cell r="B841" t="str">
            <v>M. O.1080-2 [2] Instalación de Panel Reforzado Normal en Losas</v>
          </cell>
          <cell r="C841" t="str">
            <v>m²</v>
          </cell>
          <cell r="D841">
            <v>44.8</v>
          </cell>
          <cell r="E841">
            <v>1</v>
          </cell>
          <cell r="F841">
            <v>0</v>
          </cell>
          <cell r="G841">
            <v>3</v>
          </cell>
          <cell r="H841">
            <v>2</v>
          </cell>
          <cell r="I841">
            <v>0</v>
          </cell>
          <cell r="J841">
            <v>0</v>
          </cell>
          <cell r="K841">
            <v>0</v>
          </cell>
          <cell r="L841">
            <v>0</v>
          </cell>
          <cell r="M841">
            <v>0</v>
          </cell>
          <cell r="N841">
            <v>148.61203640109886</v>
          </cell>
        </row>
        <row r="842">
          <cell r="A842" t="str">
            <v>Albañilería</v>
          </cell>
          <cell r="B842" t="str">
            <v>M. O.1080-3 [3] Instalación de Panel Escalera</v>
          </cell>
          <cell r="C842" t="str">
            <v>ud</v>
          </cell>
          <cell r="D842">
            <v>1.5</v>
          </cell>
          <cell r="E842">
            <v>1</v>
          </cell>
          <cell r="F842">
            <v>0</v>
          </cell>
          <cell r="G842">
            <v>2</v>
          </cell>
          <cell r="H842">
            <v>2</v>
          </cell>
          <cell r="I842">
            <v>0</v>
          </cell>
          <cell r="J842">
            <v>0</v>
          </cell>
          <cell r="K842">
            <v>0</v>
          </cell>
          <cell r="L842">
            <v>0</v>
          </cell>
          <cell r="M842">
            <v>0</v>
          </cell>
          <cell r="N842">
            <v>3947.5292307692303</v>
          </cell>
        </row>
        <row r="843">
          <cell r="A843" t="str">
            <v>Albañilería</v>
          </cell>
          <cell r="B843" t="str">
            <v>M. O.1080-4 [4] Revocado de Panel Simple Normal en muros</v>
          </cell>
          <cell r="C843" t="str">
            <v>m²</v>
          </cell>
          <cell r="D843">
            <v>125.71</v>
          </cell>
          <cell r="E843">
            <v>1</v>
          </cell>
          <cell r="F843">
            <v>0</v>
          </cell>
          <cell r="G843">
            <v>2</v>
          </cell>
          <cell r="H843">
            <v>0</v>
          </cell>
          <cell r="I843">
            <v>1</v>
          </cell>
          <cell r="J843">
            <v>0</v>
          </cell>
          <cell r="K843">
            <v>0</v>
          </cell>
          <cell r="L843">
            <v>1</v>
          </cell>
          <cell r="M843">
            <v>0</v>
          </cell>
          <cell r="N843">
            <v>38.624722346303756</v>
          </cell>
        </row>
        <row r="844">
          <cell r="A844" t="str">
            <v>Albañilería</v>
          </cell>
          <cell r="B844" t="str">
            <v>M. O.1080-5 [5] Revocado de Panel Reforzado Normal en Losas</v>
          </cell>
          <cell r="C844" t="str">
            <v>m²</v>
          </cell>
          <cell r="D844">
            <v>125.71</v>
          </cell>
          <cell r="E844">
            <v>1</v>
          </cell>
          <cell r="F844">
            <v>0</v>
          </cell>
          <cell r="G844">
            <v>2</v>
          </cell>
          <cell r="H844">
            <v>0</v>
          </cell>
          <cell r="I844">
            <v>1</v>
          </cell>
          <cell r="J844">
            <v>0</v>
          </cell>
          <cell r="K844">
            <v>0</v>
          </cell>
          <cell r="L844">
            <v>1</v>
          </cell>
          <cell r="M844">
            <v>0</v>
          </cell>
          <cell r="N844">
            <v>38.624722346303756</v>
          </cell>
        </row>
        <row r="845">
          <cell r="A845" t="str">
            <v>Albañilería</v>
          </cell>
          <cell r="B845" t="str">
            <v>M. O.1080-6 [6] Revocado de Panel Escalera</v>
          </cell>
          <cell r="C845" t="str">
            <v>m²</v>
          </cell>
          <cell r="D845">
            <v>108.57</v>
          </cell>
          <cell r="E845">
            <v>1</v>
          </cell>
          <cell r="F845">
            <v>0</v>
          </cell>
          <cell r="G845">
            <v>2</v>
          </cell>
          <cell r="H845">
            <v>0</v>
          </cell>
          <cell r="I845">
            <v>1</v>
          </cell>
          <cell r="J845">
            <v>0</v>
          </cell>
          <cell r="K845">
            <v>0</v>
          </cell>
          <cell r="L845">
            <v>0</v>
          </cell>
          <cell r="M845">
            <v>0</v>
          </cell>
          <cell r="N845">
            <v>39.448785257295889</v>
          </cell>
        </row>
      </sheetData>
      <sheetData sheetId="13" refreshError="1"/>
      <sheetData sheetId="14" refreshError="1"/>
      <sheetData sheetId="1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s>
    <sheetDataSet>
      <sheetData sheetId="0"/>
      <sheetData sheetId="1"/>
      <sheetData sheetId="2"/>
      <sheetData sheetId="3"/>
      <sheetData sheetId="4"/>
      <sheetData sheetId="5"/>
      <sheetData sheetId="6"/>
      <sheetData sheetId="7">
        <row r="32">
          <cell r="J32">
            <v>120</v>
          </cell>
        </row>
        <row r="45">
          <cell r="J45">
            <v>275</v>
          </cell>
        </row>
        <row r="48">
          <cell r="J48">
            <v>324</v>
          </cell>
        </row>
      </sheetData>
      <sheetData sheetId="8">
        <row r="13">
          <cell r="O13">
            <v>50</v>
          </cell>
        </row>
        <row r="37">
          <cell r="O37">
            <v>7</v>
          </cell>
        </row>
        <row r="41">
          <cell r="O41">
            <v>3.5</v>
          </cell>
        </row>
        <row r="42">
          <cell r="O42">
            <v>2.8</v>
          </cell>
        </row>
        <row r="46">
          <cell r="O46">
            <v>100</v>
          </cell>
        </row>
        <row r="52">
          <cell r="O52">
            <v>5</v>
          </cell>
        </row>
        <row r="55">
          <cell r="O55">
            <v>0</v>
          </cell>
        </row>
        <row r="71">
          <cell r="O71">
            <v>110</v>
          </cell>
        </row>
      </sheetData>
      <sheetData sheetId="9"/>
      <sheetData sheetId="10"/>
      <sheetData sheetId="11"/>
      <sheetData sheetId="12"/>
      <sheetData sheetId="13">
        <row r="70">
          <cell r="D70">
            <v>3526.3227562500001</v>
          </cell>
        </row>
        <row r="85">
          <cell r="D85">
            <v>3343.3686486375004</v>
          </cell>
        </row>
      </sheetData>
      <sheetData sheetId="14">
        <row r="6">
          <cell r="D6">
            <v>820.26717298649987</v>
          </cell>
        </row>
      </sheetData>
      <sheetData sheetId="15"/>
      <sheetData sheetId="1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Carga"/>
      <sheetName val="Col.Carga (2)"/>
      <sheetName val="Col.Amarre"/>
      <sheetName val="Col.Amarre (2)"/>
      <sheetName val="Vga.Carga"/>
      <sheetName val="Vga.Carga (2)"/>
      <sheetName val="Vga.Amarre"/>
      <sheetName val="Vga.Amarre (2)"/>
      <sheetName val="Losa Entrep."/>
      <sheetName val="Losa Entrep. (2)"/>
      <sheetName val="Escalera"/>
      <sheetName val="Muros"/>
      <sheetName val="Pedido"/>
    </sheetNames>
    <sheetDataSet>
      <sheetData sheetId="0" refreshError="1"/>
      <sheetData sheetId="1" refreshError="1"/>
      <sheetData sheetId="2" refreshError="1">
        <row r="9">
          <cell r="J9">
            <v>0</v>
          </cell>
        </row>
        <row r="10">
          <cell r="J10">
            <v>0</v>
          </cell>
        </row>
        <row r="11">
          <cell r="AJ11">
            <v>0</v>
          </cell>
          <cell r="AR11">
            <v>0</v>
          </cell>
        </row>
        <row r="13">
          <cell r="AG13">
            <v>0</v>
          </cell>
          <cell r="AP13">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I16">
            <v>0</v>
          </cell>
        </row>
      </sheetData>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portes Grales.Controles de Ob"/>
      <sheetName val="Hoja1"/>
      <sheetName val="Hoja2"/>
      <sheetName val="Hoja3"/>
      <sheetName val="Ins1"/>
      <sheetName val="Ins2"/>
      <sheetName val="InsOfic"/>
      <sheetName val="Cotz."/>
      <sheetName val="Jornales"/>
      <sheetName val="Indirectos"/>
      <sheetName val="Indirectos (2)"/>
      <sheetName val="Indirectos Ejec."/>
      <sheetName val="Analisis"/>
      <sheetName val="Pres-Cub-Adic"/>
      <sheetName val="Pres-Ejec."/>
      <sheetName val="Pedido Unit."/>
      <sheetName val="Pedido Masivo "/>
      <sheetName val="Soporte Pedido Unit."/>
      <sheetName val="Soporte Pedido Masivo "/>
      <sheetName val="Partidas No Contemplad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Presupuesto"/>
      <sheetName val="Analisis albañileria"/>
      <sheetName val="Analisis Electrico"/>
      <sheetName val="qqVgas"/>
      <sheetName val="qqLosa1 "/>
      <sheetName val="qqEscalera"/>
    </sheetNames>
    <sheetDataSet>
      <sheetData sheetId="0" refreshError="1"/>
      <sheetData sheetId="1" refreshError="1"/>
      <sheetData sheetId="2" refreshError="1"/>
      <sheetData sheetId="3" refreshError="1"/>
      <sheetData sheetId="4" refreshError="1"/>
      <sheetData sheetId="5" refreshError="1">
        <row r="11">
          <cell r="AJ11">
            <v>40</v>
          </cell>
          <cell r="AR11">
            <v>40</v>
          </cell>
        </row>
        <row r="13">
          <cell r="AG13">
            <v>0.05</v>
          </cell>
          <cell r="AP13">
            <v>0.05</v>
          </cell>
        </row>
        <row r="16">
          <cell r="E16" t="str">
            <v>VIGAS Y DINTELES 1ER.N</v>
          </cell>
          <cell r="I16">
            <v>99.92</v>
          </cell>
          <cell r="K16">
            <v>1</v>
          </cell>
          <cell r="N16">
            <v>0.2</v>
          </cell>
          <cell r="P16">
            <v>0.4</v>
          </cell>
          <cell r="R16">
            <v>99.92</v>
          </cell>
          <cell r="T16">
            <v>0.2</v>
          </cell>
          <cell r="V16" t="str">
            <v>√</v>
          </cell>
        </row>
        <row r="17">
          <cell r="D17" t="str">
            <v>Arriba</v>
          </cell>
          <cell r="U17">
            <v>2</v>
          </cell>
          <cell r="V17" t="str">
            <v>√</v>
          </cell>
        </row>
        <row r="18">
          <cell r="D18" t="str">
            <v>Abajo</v>
          </cell>
          <cell r="U18">
            <v>3</v>
          </cell>
          <cell r="X18" t="str">
            <v>√</v>
          </cell>
        </row>
        <row r="25">
          <cell r="E25" t="str">
            <v>VIGAS Y DINTELES 2DO.N</v>
          </cell>
          <cell r="I25">
            <v>100.47</v>
          </cell>
          <cell r="K25">
            <v>1</v>
          </cell>
          <cell r="N25">
            <v>0.15</v>
          </cell>
          <cell r="P25">
            <v>0.4</v>
          </cell>
          <cell r="R25">
            <v>100.47</v>
          </cell>
          <cell r="T25">
            <v>0.2</v>
          </cell>
          <cell r="V25" t="str">
            <v>√</v>
          </cell>
        </row>
        <row r="26">
          <cell r="D26" t="str">
            <v>Arriba</v>
          </cell>
          <cell r="U26">
            <v>2</v>
          </cell>
          <cell r="V26" t="str">
            <v>√</v>
          </cell>
        </row>
        <row r="27">
          <cell r="D27" t="str">
            <v>Abajo</v>
          </cell>
          <cell r="U27">
            <v>3</v>
          </cell>
          <cell r="X27" t="str">
            <v>√</v>
          </cell>
        </row>
        <row r="89">
          <cell r="N89">
            <v>0</v>
          </cell>
        </row>
      </sheetData>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roject"/>
      <sheetName val="Oficio"/>
      <sheetName val="PRESUPUESTO pañetado"/>
      <sheetName val="PRESUPUESTO violinado"/>
      <sheetName val="Analisis Unit. "/>
      <sheetName val="Datos Para Project"/>
      <sheetName val="Cargas Sociales"/>
      <sheetName val="Tarifas de Alquiler de Equipo"/>
      <sheetName val="PRE Desvio Alcant.  Potable"/>
    </sheetNames>
    <sheetDataSet>
      <sheetData sheetId="0">
        <row r="23">
          <cell r="G23">
            <v>1.3036438662750036</v>
          </cell>
        </row>
      </sheetData>
      <sheetData sheetId="1">
        <row r="23">
          <cell r="G23">
            <v>1.3036438662750036</v>
          </cell>
        </row>
      </sheetData>
      <sheetData sheetId="2">
        <row r="3">
          <cell r="G3">
            <v>212.68726395300044</v>
          </cell>
        </row>
      </sheetData>
      <sheetData sheetId="3">
        <row r="3">
          <cell r="G3">
            <v>212.68726395300044</v>
          </cell>
        </row>
      </sheetData>
      <sheetData sheetId="4">
        <row r="3">
          <cell r="G3">
            <v>212.68726395300044</v>
          </cell>
        </row>
        <row r="4">
          <cell r="G4">
            <v>141.52328997062529</v>
          </cell>
        </row>
        <row r="5">
          <cell r="G5">
            <v>73.32996747796895</v>
          </cell>
        </row>
        <row r="9">
          <cell r="G9">
            <v>160</v>
          </cell>
        </row>
        <row r="24">
          <cell r="F24">
            <v>9</v>
          </cell>
        </row>
        <row r="26">
          <cell r="F26">
            <v>180</v>
          </cell>
        </row>
        <row r="27">
          <cell r="F27">
            <v>12</v>
          </cell>
        </row>
        <row r="34">
          <cell r="F34">
            <v>203</v>
          </cell>
        </row>
        <row r="36">
          <cell r="F36">
            <v>1629.61</v>
          </cell>
        </row>
        <row r="39">
          <cell r="F39">
            <v>28.25</v>
          </cell>
        </row>
        <row r="41">
          <cell r="F41">
            <v>900</v>
          </cell>
        </row>
        <row r="42">
          <cell r="F42">
            <v>800</v>
          </cell>
        </row>
        <row r="43">
          <cell r="F43">
            <v>0.6</v>
          </cell>
        </row>
        <row r="44">
          <cell r="F44">
            <v>1180</v>
          </cell>
        </row>
        <row r="46">
          <cell r="F46">
            <v>23.333411111370371</v>
          </cell>
        </row>
        <row r="47">
          <cell r="F47">
            <v>320</v>
          </cell>
        </row>
        <row r="48">
          <cell r="F48">
            <v>225</v>
          </cell>
        </row>
        <row r="49">
          <cell r="F49">
            <v>225</v>
          </cell>
        </row>
        <row r="64">
          <cell r="F64">
            <v>3651.0638888888889</v>
          </cell>
        </row>
        <row r="74">
          <cell r="F74">
            <v>3252.5111111111114</v>
          </cell>
        </row>
        <row r="85">
          <cell r="F85">
            <v>4011.2777777777778</v>
          </cell>
        </row>
        <row r="96">
          <cell r="F96">
            <v>3674.8111111111111</v>
          </cell>
        </row>
        <row r="213">
          <cell r="D213">
            <v>5759.6487899999993</v>
          </cell>
        </row>
      </sheetData>
      <sheetData sheetId="5">
        <row r="3">
          <cell r="G3">
            <v>212.68726395300044</v>
          </cell>
        </row>
      </sheetData>
      <sheetData sheetId="6">
        <row r="3">
          <cell r="G3">
            <v>212.68726395300044</v>
          </cell>
        </row>
        <row r="23">
          <cell r="G23">
            <v>1.3036438662750036</v>
          </cell>
        </row>
      </sheetData>
      <sheetData sheetId="7"/>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
      <sheetName val="Mezcla"/>
      <sheetName val="Ac.Z"/>
      <sheetName val="Ac.C"/>
      <sheetName val="Ac.V"/>
      <sheetName val="resum.ac "/>
      <sheetName val="LOSA"/>
      <sheetName val="LOSA (2)"/>
      <sheetName val="ana.h.a"/>
      <sheetName val="analisis"/>
      <sheetName val="Analisis Areas Ext."/>
      <sheetName val="Resumen"/>
      <sheetName val="exteriores"/>
      <sheetName val="v. exterior"/>
      <sheetName val="bLOQUE A"/>
      <sheetName val="V.Tierras A"/>
      <sheetName val="V H.A y Muros A"/>
      <sheetName val="Term A"/>
      <sheetName val="ANALISIS STO DGO"/>
    </sheetNames>
    <sheetDataSet>
      <sheetData sheetId="0" refreshError="1">
        <row r="4">
          <cell r="D4">
            <v>2547.17</v>
          </cell>
        </row>
        <row r="11">
          <cell r="D11">
            <v>95</v>
          </cell>
        </row>
      </sheetData>
      <sheetData sheetId="1" refreshError="1">
        <row r="10">
          <cell r="F10">
            <v>4838.6400000000003</v>
          </cell>
        </row>
        <row r="37">
          <cell r="F37">
            <v>4299.8692000000001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OS"/>
      <sheetName val="PU"/>
      <sheetName val="SERVICIOS"/>
      <sheetName val="Presupuesto"/>
      <sheetName val="Programa de Trabajo"/>
      <sheetName val="Graficas"/>
      <sheetName val="Uso de Equipos"/>
      <sheetName val="Hoja8"/>
      <sheetName val="Hoja9"/>
      <sheetName val="Hoja10"/>
      <sheetName val="Hoja11"/>
      <sheetName val="Hoja12"/>
      <sheetName val="Hoja13"/>
      <sheetName val="Hoja14"/>
      <sheetName val="Hoja15"/>
      <sheetName val="Hoja16"/>
      <sheetName val="SALARIOS"/>
      <sheetName val="MATERIALES"/>
      <sheetName val="Analisis BC"/>
      <sheetName val="O.M. y Salarios"/>
      <sheetName val="MO"/>
      <sheetName val="Gastos Generales y Factores"/>
      <sheetName val="Listado Mano de Obra"/>
      <sheetName val="Listado Completo de Equipos"/>
      <sheetName val="Progr. Mensual"/>
      <sheetName val="Lista de Materiales"/>
      <sheetName val="Ingenieria"/>
      <sheetName val="Lista de Insumos K-CC 146-148"/>
      <sheetName val="Pres. Nav. Pto Plata"/>
      <sheetName val="PLANTA 150-200 TPH"/>
      <sheetName val="Trabajos Generales"/>
      <sheetName val="PRECIOS_ELE"/>
      <sheetName val="Programa_de_Trabajo"/>
      <sheetName val="Uso_de_Equipos"/>
      <sheetName val="Cargas Sociales"/>
      <sheetName val="Analisis Unit. "/>
    </sheetNames>
    <sheetDataSet>
      <sheetData sheetId="0" refreshError="1">
        <row r="13">
          <cell r="D13">
            <v>500</v>
          </cell>
        </row>
        <row r="14">
          <cell r="D14">
            <v>990</v>
          </cell>
        </row>
        <row r="27">
          <cell r="D27">
            <v>2.8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 sheetId="3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 val="Primer nivel"/>
      <sheetName val="Segundo nivel"/>
      <sheetName val="Tercer Nivel"/>
      <sheetName val="Cuarto Nivel"/>
      <sheetName val="Total 4 Niveles"/>
      <sheetName val="Resumen para Microsoft Project"/>
      <sheetName val="Hoja2"/>
      <sheetName val="resumen"/>
      <sheetName val="Suposic. Vta ETAPA A con solar"/>
      <sheetName val="Supc. Vta ETAPA A &amp; B  c- solar"/>
      <sheetName val="Supc. Vta tres etapas c-solar"/>
      <sheetName val="Evaluacion Mat. por intercambio"/>
    </sheetNames>
    <sheetDataSet>
      <sheetData sheetId="0"/>
      <sheetData sheetId="1"/>
      <sheetData sheetId="2"/>
      <sheetData sheetId="3"/>
      <sheetData sheetId="4"/>
      <sheetData sheetId="5"/>
      <sheetData sheetId="6"/>
      <sheetData sheetId="7">
        <row r="20">
          <cell r="J20">
            <v>125</v>
          </cell>
        </row>
      </sheetData>
      <sheetData sheetId="8">
        <row r="38">
          <cell r="O38">
            <v>6.5</v>
          </cell>
        </row>
      </sheetData>
      <sheetData sheetId="9"/>
      <sheetData sheetId="10"/>
      <sheetData sheetId="11"/>
      <sheetData sheetId="12"/>
      <sheetData sheetId="13">
        <row r="53">
          <cell r="D53">
            <v>2640.8667724999996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O"/>
      <sheetName val="FONDO ESPECIAL DE LA PRESIDENCI"/>
      <sheetName val="Datos Para Project"/>
      <sheetName val="Desembolso de Caja"/>
      <sheetName val="Cronograma de Trabajo"/>
      <sheetName val="ANALISIS JULIO-07"/>
      <sheetName val="Cargas Sociales"/>
      <sheetName val="Tarifas de Alquiler de Equipo"/>
    </sheetNames>
    <sheetDataSet>
      <sheetData sheetId="0"/>
      <sheetData sheetId="1"/>
      <sheetData sheetId="2"/>
      <sheetData sheetId="3">
        <row r="7">
          <cell r="I7">
            <v>1.31200000027375</v>
          </cell>
        </row>
      </sheetData>
      <sheetData sheetId="4"/>
      <sheetData sheetId="5"/>
      <sheetData sheetId="6"/>
      <sheetData sheetId="7"/>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 7 tub 36 PRIMERA- CALLE 20"/>
      <sheetName val="Aux. 6 tub 42 JVP - PRIMERA"/>
      <sheetName val="AUX 5 TUB 36 CAÑADA"/>
      <sheetName val="AUX 4 TUB 42 CAÑADA"/>
      <sheetName val="Partidas Presupuesto "/>
      <sheetName val="PRESUPUESTO GENERAL"/>
      <sheetName val="Presupuesto Re-Estructurado"/>
      <sheetName val="Analisis Unitarios"/>
      <sheetName val="CUB-01-N-STGO-031-01-01"/>
      <sheetName val="Analisis Unit. E-MTPT-004-01-01"/>
      <sheetName val="Tarifas de Alquiler de Equipo"/>
      <sheetName val="Cargas Sociales"/>
      <sheetName val="auxiliar 1 TUB 42 C.CDL"/>
      <sheetName val="Aux 2 TUB 60"/>
      <sheetName val="aux 3 TUB 42 C.JVP-PRIMERA"/>
      <sheetName val="Total Exc "/>
      <sheetName val="Exc. p' Registros"/>
      <sheetName val="Exc. p' Imbornales"/>
      <sheetName val="Exc. p' Tub. 24&quot; H.A."/>
      <sheetName val="Exc. p' Tub. 42&quot; H.A."/>
      <sheetName val="Exc. p' Tub. 60&quot; H.A."/>
      <sheetName val=" Relleno Compact total"/>
      <sheetName val="Sum. y col. Relleno Compact."/>
      <sheetName val="Sum. y col de Relleno registro."/>
      <sheetName val="Sum. y col de Relleno Imb. "/>
      <sheetName val="Sum. y col de Relleno Tub. 24"/>
      <sheetName val="Sum. y col. de Mat. de base"/>
      <sheetName val="Bote Mat. Exce Reg e Imb"/>
      <sheetName val="Registros de 2 @ 3 mts"/>
      <sheetName val=" Desbroce Solar Desvio Provisi "/>
      <sheetName val="volumenes de cubicación"/>
      <sheetName val="Reposicion de Contenes"/>
      <sheetName val="Reposicion Aceras"/>
      <sheetName val="Sum. y col. Tub. 8&quot; H.S. Agua N"/>
      <sheetName val="Sum. y col. Tub. 24&quot; H.A."/>
      <sheetName val="Sum. y col. Tub. 42&quot; H.A. "/>
      <sheetName val="Sum. y col. Tub. 60&quot; H.A."/>
      <sheetName val="Limpieza Campamento"/>
      <sheetName val="Limpieza continua de obra"/>
      <sheetName val="Señalizacion y Control de Trans"/>
      <sheetName val="Uso de bomba"/>
      <sheetName val="Imbornales 3 Parrillas"/>
      <sheetName val="Reposicion Acometidas Domicilia"/>
      <sheetName val="Limp. Tub. en Tramo"/>
      <sheetName val="Demolicion Imbor. Existentes"/>
      <sheetName val="Demolicion Aceras y Contenes"/>
      <sheetName val="Corte Acera Conten p' Imbor."/>
      <sheetName val="Corte de Asfalto"/>
      <sheetName val="Analisis de Costos Nuevos"/>
      <sheetName val="Materiales Y MANO DE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1">
          <cell r="E151">
            <v>4560.712195639896</v>
          </cell>
        </row>
        <row r="173">
          <cell r="E173">
            <v>238.36017625692841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so"/>
      <sheetName val="ANALISIS ALUZINC"/>
      <sheetName val="ANALISIS ACERO"/>
      <sheetName val="propuesta"/>
      <sheetName val="MANO DE OBRA"/>
    </sheetNames>
    <sheetDataSet>
      <sheetData sheetId="0" refreshError="1"/>
      <sheetData sheetId="1" refreshError="1"/>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LOSA 27"/>
      <sheetName val="resum.ac "/>
      <sheetName val="Insumos"/>
      <sheetName val="Mezcla"/>
      <sheetName val="Analisis Civil"/>
      <sheetName val="Análisis "/>
      <sheetName val="Presup."/>
      <sheetName val="V.Tierras A"/>
      <sheetName val="V H.A y Muros A"/>
      <sheetName val="Term A"/>
      <sheetName val="v. exterior"/>
    </sheetNames>
    <sheetDataSet>
      <sheetData sheetId="0" refreshError="1"/>
      <sheetData sheetId="1" refreshError="1"/>
      <sheetData sheetId="2" refreshError="1"/>
      <sheetData sheetId="3"/>
      <sheetData sheetId="4" refreshError="1"/>
      <sheetData sheetId="5">
        <row r="3">
          <cell r="H3">
            <v>36.25</v>
          </cell>
        </row>
      </sheetData>
      <sheetData sheetId="6" refreshError="1"/>
      <sheetData sheetId="7" refreshError="1"/>
      <sheetData sheetId="8" refreshError="1"/>
      <sheetData sheetId="9" refreshError="1"/>
      <sheetData sheetId="10">
        <row r="17">
          <cell r="H17">
            <v>1</v>
          </cell>
        </row>
      </sheetData>
      <sheetData sheetId="11" refreshError="1"/>
      <sheetData sheetId="12" refreshError="1"/>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
      <sheetName val="Hormigón"/>
      <sheetName val="Cuantia"/>
      <sheetName val="Informe Cuantia"/>
    </sheetNames>
    <sheetDataSet>
      <sheetData sheetId="0"/>
      <sheetData sheetId="1">
        <row r="1">
          <cell r="A1" t="str">
            <v>Item</v>
          </cell>
          <cell r="B1" t="str">
            <v>ID Elemento</v>
          </cell>
          <cell r="C1" t="str">
            <v>Elemento</v>
          </cell>
          <cell r="D1" t="str">
            <v>x-x'</v>
          </cell>
          <cell r="E1" t="str">
            <v>y-y'</v>
          </cell>
          <cell r="F1" t="str">
            <v>z-z'</v>
          </cell>
          <cell r="G1" t="str">
            <v>Vol</v>
          </cell>
          <cell r="H1" t="str">
            <v>Cantidad</v>
          </cell>
          <cell r="I1" t="str">
            <v>Vol Total</v>
          </cell>
          <cell r="J1" t="str">
            <v>f'c</v>
          </cell>
          <cell r="K1" t="str">
            <v>Armado</v>
          </cell>
        </row>
        <row r="2">
          <cell r="A2" t="str">
            <v>a.-</v>
          </cell>
          <cell r="B2" t="str">
            <v>Zapata de  Muro [ 0.60 x 50.51 x 0.30 ] - f'c=210 kg/cm²@28d -&gt; 4 Ø 1/2'' + est Ø3/8'' @ 0.20 m</v>
          </cell>
          <cell r="C2" t="str">
            <v>Zapata de  Muro</v>
          </cell>
          <cell r="D2">
            <v>0.6</v>
          </cell>
          <cell r="E2">
            <v>50.505000000000003</v>
          </cell>
          <cell r="F2">
            <v>0.3</v>
          </cell>
          <cell r="G2">
            <v>9.0908999999999995</v>
          </cell>
          <cell r="H2">
            <v>1</v>
          </cell>
          <cell r="I2">
            <v>9.0908999999999995</v>
          </cell>
          <cell r="J2">
            <v>210</v>
          </cell>
          <cell r="K2" t="str">
            <v>4 Ø 1/2'' + est Ø3/8'' @ 0.20 m</v>
          </cell>
        </row>
        <row r="3">
          <cell r="A3" t="str">
            <v>b.-</v>
          </cell>
          <cell r="B3" t="str">
            <v>Zapata Z1 [ 1.00 x 1.00 x 0.40 ] - f'c=210 kg/cm²@28d -&gt; Ø 1/2'' @ 0.15 m AC AD</v>
          </cell>
          <cell r="C3" t="str">
            <v>Zapata Z1</v>
          </cell>
          <cell r="D3">
            <v>1</v>
          </cell>
          <cell r="E3">
            <v>1</v>
          </cell>
          <cell r="F3">
            <v>0.4</v>
          </cell>
          <cell r="G3">
            <v>0.4</v>
          </cell>
          <cell r="H3">
            <v>1</v>
          </cell>
          <cell r="I3">
            <v>0.4</v>
          </cell>
          <cell r="J3">
            <v>210</v>
          </cell>
          <cell r="K3" t="str">
            <v>Ø 1/2'' @ 0.15 m AC AD</v>
          </cell>
        </row>
        <row r="4">
          <cell r="A4" t="str">
            <v>c.-</v>
          </cell>
          <cell r="B4" t="str">
            <v>Columna C1 [ 0.30 x 0.45 x 7.62 ] - f'c=210 kg/cm²@28d -&gt; 6 Ø 3/4'' + est Ø3/8'' @ 0.15 m</v>
          </cell>
          <cell r="C4" t="str">
            <v>Columna C1</v>
          </cell>
          <cell r="D4">
            <v>0.3</v>
          </cell>
          <cell r="E4">
            <v>0.45</v>
          </cell>
          <cell r="F4">
            <v>7.62</v>
          </cell>
          <cell r="G4">
            <v>1.0287000000000002</v>
          </cell>
          <cell r="H4">
            <v>7.0314960629921259</v>
          </cell>
          <cell r="I4">
            <v>7.2333000000000007</v>
          </cell>
          <cell r="J4">
            <v>210</v>
          </cell>
          <cell r="K4" t="str">
            <v>6 Ø 3/4'' + est Ø3/8'' @ 0.15 m</v>
          </cell>
        </row>
        <row r="5">
          <cell r="A5" t="str">
            <v>d.-</v>
          </cell>
          <cell r="B5" t="str">
            <v>Viga V1 [ 0.15 x 0.28 x 29.40 ] - f'c=210 kg/cm²@28d -&gt; 7 Ø 1/2'' + est Ø3/8'' @ 0.15 m</v>
          </cell>
          <cell r="C5" t="str">
            <v>Viga V1</v>
          </cell>
          <cell r="D5">
            <v>0.15</v>
          </cell>
          <cell r="E5">
            <v>0.28000000000000003</v>
          </cell>
          <cell r="F5">
            <v>29.4</v>
          </cell>
          <cell r="G5">
            <v>1.2348000000000001</v>
          </cell>
          <cell r="H5">
            <v>1</v>
          </cell>
          <cell r="I5">
            <v>1.2348000000000001</v>
          </cell>
          <cell r="J5">
            <v>210</v>
          </cell>
          <cell r="K5" t="str">
            <v>7 Ø 1/2'' + est Ø3/8'' @ 0.15 m</v>
          </cell>
        </row>
        <row r="6">
          <cell r="A6" t="str">
            <v>e.-</v>
          </cell>
          <cell r="B6" t="str">
            <v>Dintel D1 [ 0.15 x 0.20 x 1.00 ] - f'c=210 kg/cm²@28d -&gt; 2 Ø1/2'' + 2 Ø 3/8'' + est Ø3/8'' @ 0.20 m</v>
          </cell>
          <cell r="C6" t="str">
            <v>Dintel D1</v>
          </cell>
          <cell r="D6">
            <v>0.15</v>
          </cell>
          <cell r="E6">
            <v>0.2</v>
          </cell>
          <cell r="F6">
            <v>1</v>
          </cell>
          <cell r="G6">
            <v>0.03</v>
          </cell>
          <cell r="H6">
            <v>6</v>
          </cell>
          <cell r="I6">
            <v>0.18</v>
          </cell>
          <cell r="J6">
            <v>210</v>
          </cell>
          <cell r="K6" t="str">
            <v>2 Ø1/2'' + 2 Ø 3/8'' + est Ø3/8'' @ 0.20 m</v>
          </cell>
        </row>
        <row r="7">
          <cell r="A7" t="str">
            <v>f.-</v>
          </cell>
          <cell r="B7" t="str">
            <v>Dintel D2 [ 0.15 x 0.40 x 2.00 ] - f'c=210 kg/cm²@28d -&gt; 3 Ø1/2'' + 3 Ø 3/8'' + est Ø3/8'' @ 0.20 m</v>
          </cell>
          <cell r="C7" t="str">
            <v>Dintel D2</v>
          </cell>
          <cell r="D7">
            <v>0.15</v>
          </cell>
          <cell r="E7">
            <v>0.4</v>
          </cell>
          <cell r="F7">
            <v>2</v>
          </cell>
          <cell r="G7">
            <v>0.12</v>
          </cell>
          <cell r="H7">
            <v>2</v>
          </cell>
          <cell r="I7">
            <v>0.24</v>
          </cell>
          <cell r="J7">
            <v>210</v>
          </cell>
          <cell r="K7" t="str">
            <v>3 Ø1/2'' + 3 Ø 3/8'' + est Ø3/8'' @ 0.20 m</v>
          </cell>
        </row>
        <row r="8">
          <cell r="A8" t="str">
            <v>g.-</v>
          </cell>
          <cell r="B8" t="str">
            <v>Losa  [ 2.85 x 10.65 x 0.12 ] - f'c=210 kg/cm²@28d -&gt; Est Ø3/8'' @ 0.25 m AD</v>
          </cell>
          <cell r="C8" t="str">
            <v xml:space="preserve">Losa </v>
          </cell>
          <cell r="D8">
            <v>2.85</v>
          </cell>
          <cell r="E8">
            <v>10.65</v>
          </cell>
          <cell r="F8">
            <v>0.12</v>
          </cell>
          <cell r="G8">
            <v>3.6423000000000001</v>
          </cell>
          <cell r="H8">
            <v>1</v>
          </cell>
          <cell r="I8">
            <v>3.6423000000000001</v>
          </cell>
          <cell r="J8">
            <v>210</v>
          </cell>
          <cell r="K8" t="str">
            <v>Est Ø3/8'' @ 0.25 m AD</v>
          </cell>
        </row>
        <row r="9">
          <cell r="A9" t="str">
            <v>a.-</v>
          </cell>
          <cell r="B9" t="str">
            <v>Zapata de  Muro [ 0.60 x 67.90 x 0.30 ] - f'c=210 kg/cm²@28d -&gt; 4 Ø 3/8'' + est Ø3/8'' @ 0.20 m</v>
          </cell>
          <cell r="C9" t="str">
            <v>Zapata de  Muro</v>
          </cell>
          <cell r="D9">
            <v>0.6</v>
          </cell>
          <cell r="E9">
            <v>67.900000000000006</v>
          </cell>
          <cell r="F9">
            <v>0.3</v>
          </cell>
          <cell r="G9">
            <v>12.222</v>
          </cell>
          <cell r="H9">
            <v>1</v>
          </cell>
          <cell r="I9">
            <v>12.222</v>
          </cell>
          <cell r="J9">
            <v>210</v>
          </cell>
          <cell r="K9" t="str">
            <v>4 Ø 3/8'' + est Ø3/8'' @ 0.20 m</v>
          </cell>
        </row>
        <row r="10">
          <cell r="A10" t="str">
            <v>b.-</v>
          </cell>
          <cell r="B10" t="str">
            <v>Zapata de  Muro [ 0.45 x 22.36 x 0.25 ] - f'c=210 kg/cm²@28d -&gt; 3 Ø 3/8'' + est Ø3/8'' @ 0.20 m</v>
          </cell>
          <cell r="C10" t="str">
            <v>Zapata de  Muro</v>
          </cell>
          <cell r="D10">
            <v>0.45</v>
          </cell>
          <cell r="E10">
            <v>22.358000000000001</v>
          </cell>
          <cell r="F10">
            <v>0.25</v>
          </cell>
          <cell r="G10">
            <v>2.5152749999999999</v>
          </cell>
          <cell r="H10">
            <v>1</v>
          </cell>
          <cell r="I10">
            <v>2.5152749999999999</v>
          </cell>
          <cell r="J10">
            <v>210</v>
          </cell>
          <cell r="K10" t="str">
            <v>3 Ø 3/8'' + est Ø3/8'' @ 0.20 m</v>
          </cell>
        </row>
        <row r="11">
          <cell r="A11" t="str">
            <v>c.-</v>
          </cell>
          <cell r="B11" t="str">
            <v>Zapata Z1 [ 2.00 x 2.00 x 0.40 ] - f'c=210 kg/cm²@28d -&gt; Ø 3/4'' @ 0.20 m AD</v>
          </cell>
          <cell r="C11" t="str">
            <v>Zapata Z1</v>
          </cell>
          <cell r="D11">
            <v>2</v>
          </cell>
          <cell r="E11">
            <v>2</v>
          </cell>
          <cell r="F11">
            <v>0.4</v>
          </cell>
          <cell r="G11">
            <v>1.6</v>
          </cell>
          <cell r="H11">
            <v>8</v>
          </cell>
          <cell r="I11">
            <v>12.8</v>
          </cell>
          <cell r="J11">
            <v>210</v>
          </cell>
          <cell r="K11" t="str">
            <v>Ø 3/4'' @ 0.20 m AD</v>
          </cell>
        </row>
        <row r="12">
          <cell r="A12" t="str">
            <v>d.-</v>
          </cell>
          <cell r="B12" t="str">
            <v>Zapata Z2 [ 2.50 x 2.50 x 0.40 ] - f'c=210 kg/cm²@28d -&gt; Ø 3/4'' @ 0.20 m AD</v>
          </cell>
          <cell r="C12" t="str">
            <v>Zapata Z2</v>
          </cell>
          <cell r="D12">
            <v>2.5</v>
          </cell>
          <cell r="E12">
            <v>2.5</v>
          </cell>
          <cell r="F12">
            <v>0.4</v>
          </cell>
          <cell r="G12">
            <v>2.5</v>
          </cell>
          <cell r="H12">
            <v>1</v>
          </cell>
          <cell r="I12">
            <v>2.5</v>
          </cell>
          <cell r="J12">
            <v>210</v>
          </cell>
          <cell r="K12" t="str">
            <v>Ø 3/4'' @ 0.20 m AD</v>
          </cell>
        </row>
        <row r="13">
          <cell r="A13" t="str">
            <v>e.-</v>
          </cell>
          <cell r="B13" t="str">
            <v>Columna C1 [ 0.45 x 0.45 x 7.62 ] - f'c=210 kg/cm²@28d -&gt; 8 Ø 3/4'' + 2est Ø3/8'' @ 0.15 m</v>
          </cell>
          <cell r="C13" t="str">
            <v>Columna C1</v>
          </cell>
          <cell r="D13">
            <v>0.45</v>
          </cell>
          <cell r="E13">
            <v>0.45</v>
          </cell>
          <cell r="F13">
            <v>7.62</v>
          </cell>
          <cell r="G13">
            <v>1.54305</v>
          </cell>
          <cell r="H13">
            <v>8</v>
          </cell>
          <cell r="I13">
            <v>12.3444</v>
          </cell>
          <cell r="J13">
            <v>210</v>
          </cell>
          <cell r="K13" t="str">
            <v>8 Ø 3/4'' + 2est Ø3/8'' @ 0.15 m</v>
          </cell>
        </row>
        <row r="14">
          <cell r="A14" t="str">
            <v>f.-</v>
          </cell>
          <cell r="B14" t="str">
            <v>Columna C2 [ 0.30 x 0.60 x 7.62 ] - f'c=210 kg/cm²@28d -&gt; 5 Ø 3/4'' +6 Ø 1/2'' + 2est Ø3/8'' @ 0.15 m</v>
          </cell>
          <cell r="C14" t="str">
            <v>Columna C2</v>
          </cell>
          <cell r="D14">
            <v>0.3</v>
          </cell>
          <cell r="E14">
            <v>0.6</v>
          </cell>
          <cell r="F14">
            <v>7.62</v>
          </cell>
          <cell r="G14">
            <v>1.3715999999999999</v>
          </cell>
          <cell r="H14">
            <v>1</v>
          </cell>
          <cell r="I14">
            <v>1.3715999999999999</v>
          </cell>
          <cell r="J14">
            <v>210</v>
          </cell>
          <cell r="K14" t="str">
            <v>5 Ø 3/4'' +6 Ø 1/2'' + 2est Ø3/8'' @ 0.15 m</v>
          </cell>
        </row>
        <row r="15">
          <cell r="A15" t="str">
            <v>g.-</v>
          </cell>
          <cell r="B15" t="str">
            <v>Losa de Piso [ 12.24 x 11.74 x 0.08 ] - f'c=210 kg/cm²@28d -&gt; Malla Electr. D 2.7 x D 2.7 - 150 x 150</v>
          </cell>
          <cell r="C15" t="str">
            <v>Losa de Piso</v>
          </cell>
          <cell r="D15">
            <v>12.24</v>
          </cell>
          <cell r="E15">
            <v>11.737745098039207</v>
          </cell>
          <cell r="F15">
            <v>0.08</v>
          </cell>
          <cell r="G15">
            <v>11.493599999999992</v>
          </cell>
          <cell r="H15">
            <v>1</v>
          </cell>
          <cell r="I15">
            <v>11.493599999999992</v>
          </cell>
          <cell r="J15">
            <v>210</v>
          </cell>
          <cell r="K15" t="str">
            <v>Malla Electr. D 2.7 x D 2.7 - 150 x 150</v>
          </cell>
        </row>
        <row r="16">
          <cell r="A16" t="str">
            <v>g.-</v>
          </cell>
          <cell r="B16" t="str">
            <v>Losa de Entrepiso [ 13.14 x 11.94 x 0.15 ] - f'c=210 kg/cm²@28d -&gt; Ø 3/8'' @ 0.20 m AD + Adic Ø 3/8''@0.20 m</v>
          </cell>
          <cell r="C16" t="str">
            <v>Losa de Entrepiso</v>
          </cell>
          <cell r="D16">
            <v>13.14</v>
          </cell>
          <cell r="E16">
            <v>11.94</v>
          </cell>
          <cell r="F16">
            <v>0.15</v>
          </cell>
          <cell r="G16">
            <v>23.533740000000002</v>
          </cell>
          <cell r="H16">
            <v>1</v>
          </cell>
          <cell r="I16">
            <v>23.533740000000002</v>
          </cell>
          <cell r="J16">
            <v>210</v>
          </cell>
          <cell r="K16" t="str">
            <v>Ø 3/8'' @ 0.20 m AD + Adic Ø 3/8''@0.20 m</v>
          </cell>
        </row>
        <row r="17">
          <cell r="C17" t="str">
            <v>Muro Arranque ESC 1</v>
          </cell>
          <cell r="D17">
            <v>0.2</v>
          </cell>
          <cell r="E17">
            <v>1.25</v>
          </cell>
          <cell r="F17">
            <v>1</v>
          </cell>
          <cell r="G17">
            <v>0.25</v>
          </cell>
          <cell r="H17">
            <v>1</v>
          </cell>
          <cell r="I17">
            <v>0.25</v>
          </cell>
        </row>
        <row r="18">
          <cell r="I18">
            <v>0</v>
          </cell>
        </row>
      </sheetData>
      <sheetData sheetId="2"/>
      <sheetData sheetId="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álisis"/>
      <sheetName val="Precios y MO"/>
      <sheetName val="Flujo de Caja"/>
      <sheetName val="CASETA"/>
      <sheetName val="analisis unitarios"/>
      <sheetName val="insumos"/>
    </sheetNames>
    <sheetDataSet>
      <sheetData sheetId="0"/>
      <sheetData sheetId="1"/>
      <sheetData sheetId="2"/>
      <sheetData sheetId="3"/>
      <sheetData sheetId="4"/>
      <sheetData sheetId="5"/>
      <sheetData sheetId="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sheetName val="Analisis"/>
      <sheetName val="CPN1"/>
      <sheetName val="Module"/>
    </sheetNames>
    <sheetDataSet>
      <sheetData sheetId="0"/>
      <sheetData sheetId="1"/>
      <sheetData sheetId="2"/>
      <sheetData sheetId="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ARA BANCO"/>
      <sheetName val="PRESUPUESTO US"/>
      <sheetName val="PRESUPUESTO"/>
      <sheetName val="INSUMOS"/>
      <sheetName val="ZAPATAS"/>
      <sheetName val="COLUMNAS"/>
      <sheetName val="VIGAS"/>
      <sheetName val="LOSAS"/>
      <sheetName val="MORTEROS"/>
      <sheetName val="ANALISIS PISOS Y REVESTIMIENTOS"/>
      <sheetName val="ELECTRICAS"/>
      <sheetName val="PINTURA"/>
      <sheetName val="TECHO"/>
      <sheetName val="TRABAJOS SANITARIOS (NO DISENO)"/>
      <sheetName val="TABLA DE BANOS"/>
      <sheetName val="TABLA SALIDAS ELECTRICAS"/>
      <sheetName val="ALIMENTADORES ELECTRICOS"/>
      <sheetName val="TOPES DE GRANITO"/>
      <sheetName val="TABLA DE PUERTAS"/>
      <sheetName val="TABLA DE VENTANAS"/>
      <sheetName val="BARANDAS ELEV IZQ"/>
      <sheetName val="BARANDAS ELEV DER"/>
      <sheetName val="BARANDAS ELEV POSTERIOR"/>
      <sheetName val="BARANDAS ELEV FRONTAL"/>
    </sheetNames>
    <sheetDataSet>
      <sheetData sheetId="0" refreshError="1"/>
      <sheetData sheetId="1" refreshError="1"/>
      <sheetData sheetId="2" refreshError="1"/>
      <sheetData sheetId="3" refreshError="1">
        <row r="1">
          <cell r="A1" t="str">
            <v>I N S U M O S    VARIOS</v>
          </cell>
        </row>
        <row r="7">
          <cell r="B7">
            <v>35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ESUP. MERCADO HIGUEY COMPLETO"/>
      <sheetName val="precios q faltan"/>
      <sheetName val="Prec."/>
      <sheetName val="Hoja2"/>
      <sheetName val="LISTADO  MERCADO BARAHONA "/>
      <sheetName val="PRESUP. MERCADO BARAHONA"/>
      <sheetName val="ANAL."/>
      <sheetName val="ANAL SANIT."/>
      <sheetName val="M. obra Plomer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A 9N"/>
      <sheetName val="volumetrias"/>
      <sheetName val="Presup"/>
      <sheetName val="mov. tierra"/>
      <sheetName val="muros y H.A."/>
      <sheetName val="Term."/>
      <sheetName val="VOL"/>
      <sheetName val="V. exterior"/>
      <sheetName val="Mano de Obra"/>
      <sheetName val="Insumos"/>
      <sheetName val="Analisis "/>
      <sheetName val="Mezcla"/>
      <sheetName val="Analisis Civil"/>
      <sheetName val="resum.ac "/>
      <sheetName val="LOSA 27"/>
      <sheetName val="Ac.Z"/>
      <sheetName val="Ac.C"/>
      <sheetName val="Ac.V"/>
      <sheetName val="Ac. M"/>
    </sheetNames>
    <sheetDataSet>
      <sheetData sheetId="0"/>
      <sheetData sheetId="1"/>
      <sheetData sheetId="2">
        <row r="4">
          <cell r="I4">
            <v>36.9</v>
          </cell>
        </row>
      </sheetData>
      <sheetData sheetId="3">
        <row r="26">
          <cell r="D26">
            <v>0.85</v>
          </cell>
        </row>
        <row r="28">
          <cell r="D28">
            <v>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
      <sheetName val="LOSA"/>
      <sheetName val="LOSA (2)"/>
      <sheetName val="insumo"/>
      <sheetName val="Mezcla"/>
      <sheetName val="ana.h.a"/>
      <sheetName val="analisis"/>
      <sheetName val="Analisis Areas Ext."/>
      <sheetName val="Resumen"/>
      <sheetName val="exteriores"/>
      <sheetName val="v. exterior"/>
      <sheetName val="bLOQUE A"/>
      <sheetName val="bLOQUE B Y C"/>
      <sheetName val="V.Tierras A"/>
      <sheetName val="V H.A y Muros A"/>
      <sheetName val="Term A"/>
      <sheetName val="m.tIERRA BYC"/>
      <sheetName val="H.A Y MUROS BYC"/>
      <sheetName val="TERMBYC"/>
    </sheetNames>
    <sheetDataSet>
      <sheetData sheetId="0" refreshError="1"/>
      <sheetData sheetId="1" refreshError="1"/>
      <sheetData sheetId="2" refreshError="1"/>
      <sheetData sheetId="3" refreshError="1"/>
      <sheetData sheetId="4"/>
      <sheetData sheetId="5" refreshError="1"/>
      <sheetData sheetId="6">
        <row r="4">
          <cell r="D4">
            <v>2547.17</v>
          </cell>
        </row>
      </sheetData>
      <sheetData sheetId="7">
        <row r="10">
          <cell r="F10">
            <v>4211.5599999999995</v>
          </cell>
        </row>
      </sheetData>
      <sheetData sheetId="8" refreshError="1"/>
      <sheetData sheetId="9" refreshError="1"/>
      <sheetData sheetId="10" refreshError="1"/>
      <sheetData sheetId="11" refreshError="1"/>
      <sheetData sheetId="12"/>
      <sheetData sheetId="13" refreshError="1"/>
      <sheetData sheetId="14" refreshError="1"/>
      <sheetData sheetId="15" refreshError="1"/>
      <sheetData sheetId="16">
        <row r="7">
          <cell r="D7">
            <v>1.4</v>
          </cell>
        </row>
        <row r="9">
          <cell r="D9">
            <v>0.3</v>
          </cell>
        </row>
      </sheetData>
      <sheetData sheetId="17" refreshError="1"/>
      <sheetData sheetId="18" refreshError="1"/>
      <sheetData sheetId="19" refreshError="1"/>
      <sheetData sheetId="20" refreshError="1"/>
      <sheetData sheetId="2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0.00"/>
      <sheetName val="02.000.00"/>
      <sheetName val="03.000.00"/>
      <sheetName val="04.000.00"/>
      <sheetName val="05.000.00"/>
      <sheetName val="007.000.00"/>
      <sheetName val="08.000.00"/>
      <sheetName val="09.000.00"/>
      <sheetName val="13.000.00"/>
      <sheetName val="Hoja1"/>
      <sheetName val="INSUMOS"/>
      <sheetName val="15.000.00"/>
      <sheetName val="16.000.00"/>
      <sheetName val="RESUMEN"/>
      <sheetName val="V.Tierras A"/>
      <sheetName val="ANALISIS SEÑAL"/>
      <sheetName val="Materi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61">
          <cell r="F261">
            <v>200</v>
          </cell>
        </row>
        <row r="303">
          <cell r="F303">
            <v>1500</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glesia Maimon (2)"/>
      <sheetName val="Presupuesto"/>
      <sheetName val="Analisis"/>
      <sheetName val="Zapatas"/>
      <sheetName val="Insumos"/>
      <sheetName val="Mano de Obra"/>
      <sheetName val="Datos"/>
      <sheetName val="Tablas Referencia"/>
      <sheetName val="Columnas"/>
      <sheetName val="Vigas"/>
      <sheetName val="Losas"/>
      <sheetName val="Sheet1"/>
    </sheetNames>
    <sheetDataSet>
      <sheetData sheetId="0" refreshError="1"/>
      <sheetData sheetId="1" refreshError="1"/>
      <sheetData sheetId="2" refreshError="1">
        <row r="2">
          <cell r="J2">
            <v>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ODULO 6"/>
      <sheetName val="MODULO 5"/>
      <sheetName val="MODULO 4"/>
      <sheetName val="Analisis "/>
      <sheetName val="Analisis Civil MODULO 4"/>
      <sheetName val="Analisis Civil MODULO 5"/>
      <sheetName val="Analisis Civil MODULO 6"/>
      <sheetName val="Mezcla"/>
      <sheetName val=" MObra"/>
    </sheetNames>
    <sheetDataSet>
      <sheetData sheetId="0" refreshError="1">
        <row r="2">
          <cell r="G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sheetName val="PRESENTACION (2)"/>
      <sheetName val="PRESUPUESTO (2)"/>
      <sheetName val="P.U. Const"/>
      <sheetName val="Materiales"/>
      <sheetName val="Salarios"/>
      <sheetName val="Precios"/>
      <sheetName val="EQUIPOS"/>
      <sheetName val="COSTO INDIRECTO"/>
      <sheetName val="OPERADORES EQUIPOS"/>
      <sheetName val="PRESENTACION_(2)"/>
      <sheetName val="PRESUPUESTO_(2)"/>
      <sheetName val="P_U__Const"/>
      <sheetName val="Analisis"/>
      <sheetName val="Insumos (2)"/>
      <sheetName val="M.O."/>
      <sheetName val="Insumos"/>
      <sheetName val="Análisis"/>
    </sheetNames>
    <sheetDataSet>
      <sheetData sheetId="0" refreshError="1"/>
      <sheetData sheetId="1" refreshError="1"/>
      <sheetData sheetId="2" refreshError="1"/>
      <sheetData sheetId="3" refreshError="1"/>
      <sheetData sheetId="4" refreshError="1">
        <row r="15">
          <cell r="K15">
            <v>145</v>
          </cell>
        </row>
      </sheetData>
      <sheetData sheetId="5" refreshError="1">
        <row r="14">
          <cell r="D14">
            <v>45</v>
          </cell>
        </row>
        <row r="16">
          <cell r="D16">
            <v>45</v>
          </cell>
        </row>
      </sheetData>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Sold+Torn"/>
      <sheetName val="varios"/>
      <sheetName val="Presupuesto"/>
      <sheetName val="materiales"/>
      <sheetName val="propuesta"/>
      <sheetName val="peso"/>
      <sheetName val="MO"/>
    </sheetNames>
    <sheetDataSet>
      <sheetData sheetId="0" refreshError="1">
        <row r="12">
          <cell r="E12">
            <v>285</v>
          </cell>
        </row>
        <row r="13">
          <cell r="E13">
            <v>1832.8</v>
          </cell>
        </row>
        <row r="15">
          <cell r="E15">
            <v>1508</v>
          </cell>
        </row>
        <row r="17">
          <cell r="E17">
            <v>2600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Mvto Tierra"/>
      <sheetName val="Materiales"/>
      <sheetName val="Equipos"/>
    </sheetNames>
    <sheetDataSet>
      <sheetData sheetId="0"/>
      <sheetData sheetId="1"/>
      <sheetData sheetId="2">
        <row r="6">
          <cell r="C6">
            <v>315</v>
          </cell>
        </row>
      </sheetData>
      <sheetData sheetId="3">
        <row r="16">
          <cell r="H16">
            <v>3410.0508</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es"/>
      <sheetName val="insumos"/>
      <sheetName val="PARTIDAS"/>
      <sheetName val="med.mov.de tierras"/>
      <sheetName val="med.superestruc."/>
      <sheetName val="analisis unitarios"/>
      <sheetName val="MOVIMIENTO DE TIERRAS"/>
      <sheetName val="INSTALACIONES"/>
      <sheetName val="SUPERESTRUCTURA"/>
      <sheetName val="med.terminacion"/>
      <sheetName val="TERMINACION"/>
      <sheetName val="RESUMEN "/>
      <sheetName val="Análisis"/>
    </sheetNames>
    <sheetDataSet>
      <sheetData sheetId="0"/>
      <sheetData sheetId="1"/>
      <sheetData sheetId="2"/>
      <sheetData sheetId="3">
        <row r="6">
          <cell r="D6">
            <v>0.8</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so"/>
      <sheetName val="ANALISIS EXPANSIONES "/>
      <sheetName val="Costo Promedio"/>
      <sheetName val="comparacion"/>
      <sheetName val="analisis pintura"/>
      <sheetName val="aluzinc+ Varios"/>
      <sheetName val="ANALISIS DE ACERO"/>
      <sheetName val="propuesta"/>
      <sheetName val="ANALISIS_EXPANSIONES_"/>
      <sheetName val="Costo_Promedio"/>
      <sheetName val="analisis_pintura"/>
      <sheetName val="aluzinc+_Varios"/>
      <sheetName val="ANALISIS_DE_ACERO"/>
      <sheetName val="Insumos"/>
      <sheetName val="Precios"/>
    </sheetNames>
    <sheetDataSet>
      <sheetData sheetId="0" refreshError="1"/>
      <sheetData sheetId="1"/>
      <sheetData sheetId="2"/>
      <sheetData sheetId="3"/>
      <sheetData sheetId="4"/>
      <sheetData sheetId="5"/>
      <sheetData sheetId="6"/>
      <sheetData sheetId="7"/>
      <sheetData sheetId="8" refreshError="1"/>
      <sheetData sheetId="9"/>
      <sheetData sheetId="10"/>
      <sheetData sheetId="11"/>
      <sheetData sheetId="12"/>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 val="TIPO C 4NIV."/>
      <sheetName val="TIPO I 3NIV."/>
      <sheetName val="TIPO F 3NIV."/>
      <sheetName val="TIPO F 4NIV."/>
      <sheetName val="TIPO I 3NIV(2)"/>
      <sheetName val="Tipo J 3NIV."/>
      <sheetName val="TIPO F 3NIV. (2)"/>
    </sheetNames>
    <sheetDataSet>
      <sheetData sheetId="0">
        <row r="1512">
          <cell r="G1512">
            <v>3526.1216021874998</v>
          </cell>
        </row>
      </sheetData>
      <sheetData sheetId="1"/>
      <sheetData sheetId="2"/>
      <sheetData sheetId="3"/>
      <sheetData sheetId="4"/>
      <sheetData sheetId="5"/>
      <sheetData sheetId="6"/>
      <sheetData sheetId="7">
        <row r="391">
          <cell r="F391">
            <v>14781.061545997285</v>
          </cell>
        </row>
      </sheetData>
      <sheetData sheetId="8">
        <row r="14">
          <cell r="D14">
            <v>1240</v>
          </cell>
        </row>
      </sheetData>
      <sheetData sheetId="9" refreshError="1">
        <row r="1512">
          <cell r="G1512">
            <v>3526.1216021874998</v>
          </cell>
        </row>
      </sheetData>
      <sheetData sheetId="10"/>
      <sheetData sheetId="11">
        <row r="126">
          <cell r="C126">
            <v>55</v>
          </cell>
        </row>
      </sheetData>
      <sheetData sheetId="12"/>
      <sheetData sheetId="13">
        <row r="39">
          <cell r="D39">
            <v>4.37</v>
          </cell>
        </row>
      </sheetData>
      <sheetData sheetId="14"/>
      <sheetData sheetId="15"/>
      <sheetData sheetId="16">
        <row r="14">
          <cell r="D14">
            <v>0.3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141">
          <cell r="F3141">
            <v>2275.0549999999998</v>
          </cell>
        </row>
      </sheetData>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ursos"/>
      <sheetName val="Analisis"/>
    </sheetNames>
    <sheetDataSet>
      <sheetData sheetId="0">
        <row r="1">
          <cell r="A1" t="str">
            <v>Item</v>
          </cell>
          <cell r="B1" t="str">
            <v>Recurso</v>
          </cell>
        </row>
        <row r="2">
          <cell r="B2" t="str">
            <v>Angular L2x2x1/8 - ASTM A36</v>
          </cell>
        </row>
        <row r="3">
          <cell r="B3" t="str">
            <v>Tornillo Autotaladrante de #10 x 2 1/2" c/ Neopreno</v>
          </cell>
        </row>
        <row r="4">
          <cell r="B4" t="str">
            <v>Barra red 5/8"x 20'</v>
          </cell>
        </row>
        <row r="5">
          <cell r="B5" t="str">
            <v>Barra red 1"x 20'</v>
          </cell>
        </row>
        <row r="6">
          <cell r="B6" t="str">
            <v>Chanel C 12x20.7 - ASTM A36</v>
          </cell>
        </row>
        <row r="7">
          <cell r="B7" t="str">
            <v>Chanel C 6 x 13</v>
          </cell>
        </row>
        <row r="8">
          <cell r="B8" t="str">
            <v>Disco p/ esmerilar</v>
          </cell>
        </row>
        <row r="9">
          <cell r="B9" t="str">
            <v>Disco p/corte Metal</v>
          </cell>
        </row>
        <row r="10">
          <cell r="B10" t="str">
            <v>Electrodo E70XX</v>
          </cell>
        </row>
        <row r="11">
          <cell r="B11" t="str">
            <v>Fabricación de Estructuras Metálicas - Columnas</v>
          </cell>
        </row>
        <row r="12">
          <cell r="B12" t="str">
            <v>Fabricación de Estructuras Metálicas - Vigas</v>
          </cell>
        </row>
        <row r="13">
          <cell r="B13" t="str">
            <v>Fabricación de Estructuras Metálicas - Correa</v>
          </cell>
        </row>
        <row r="14">
          <cell r="B14" t="str">
            <v>Instalación de Estructuras Metálicas</v>
          </cell>
        </row>
        <row r="15">
          <cell r="B15" t="str">
            <v>MetalDeck Cal 22 1/32 W=940 mm</v>
          </cell>
        </row>
        <row r="16">
          <cell r="B16" t="str">
            <v>MetalDeck Cal 26 1/32 W=940 mm</v>
          </cell>
        </row>
        <row r="17">
          <cell r="B17" t="str">
            <v>Caballete Cal 26 1/32 W=940 mm</v>
          </cell>
        </row>
        <row r="18">
          <cell r="B18" t="str">
            <v>Perfil TS 10 x 10 x 3/8'' - ASTM A50</v>
          </cell>
        </row>
        <row r="19">
          <cell r="B19" t="str">
            <v>Perfil TS 12 x 6 x 5/16" - ASTM A50</v>
          </cell>
        </row>
        <row r="20">
          <cell r="B20" t="str">
            <v>Perfil TS 14 x 6 x 3/8'' - ASTM A50</v>
          </cell>
        </row>
        <row r="21">
          <cell r="B21" t="str">
            <v>Perfil W12x14 - ASTM A50</v>
          </cell>
        </row>
        <row r="22">
          <cell r="B22" t="str">
            <v>Perfil W12x16 - ASTM A50</v>
          </cell>
        </row>
        <row r="23">
          <cell r="B23" t="str">
            <v>Perfil W12x19 - ASTM A50</v>
          </cell>
        </row>
        <row r="24">
          <cell r="B24" t="str">
            <v>Perfil W12x22 - ASTM A50</v>
          </cell>
        </row>
        <row r="25">
          <cell r="B25" t="str">
            <v>Perfil W14x132 - ASTM A50</v>
          </cell>
        </row>
        <row r="26">
          <cell r="B26" t="str">
            <v>Perfil W14x159 - ASTM A50</v>
          </cell>
        </row>
        <row r="27">
          <cell r="B27" t="str">
            <v>Perfil W14x61 - ASTM A50</v>
          </cell>
        </row>
        <row r="28">
          <cell r="B28" t="str">
            <v>Perfil W14x74 - ASTM A50</v>
          </cell>
        </row>
        <row r="29">
          <cell r="B29" t="str">
            <v>Perfil W16x26 - ASTM A50</v>
          </cell>
        </row>
        <row r="30">
          <cell r="B30" t="str">
            <v>Perfil W16x36 - ASTM A50</v>
          </cell>
        </row>
        <row r="31">
          <cell r="B31" t="str">
            <v>Perfil W18x35 - ASTM A50</v>
          </cell>
        </row>
        <row r="32">
          <cell r="B32" t="str">
            <v>Perfil W18x50 - ASTM A50</v>
          </cell>
        </row>
        <row r="33">
          <cell r="B33" t="str">
            <v>Perfil W27x84 - ASTM A50</v>
          </cell>
        </row>
        <row r="34">
          <cell r="B34" t="str">
            <v>Perfil W33x130 - ASTM A50</v>
          </cell>
        </row>
        <row r="35">
          <cell r="B35" t="str">
            <v>Perfil W6x15  - ASTM A50</v>
          </cell>
        </row>
        <row r="36">
          <cell r="B36" t="str">
            <v>Perfil W8x24  - ASTM A50</v>
          </cell>
        </row>
        <row r="37">
          <cell r="B37" t="str">
            <v>Perno hook Ø  - A325 1'' x 18''</v>
          </cell>
        </row>
        <row r="38">
          <cell r="B38" t="str">
            <v>Perno Ø  - A325   3/4'' x 1 3/4''</v>
          </cell>
        </row>
        <row r="39">
          <cell r="B39" t="str">
            <v>Perno Ø  - A325   3/4'' x 2    ''</v>
          </cell>
        </row>
        <row r="40">
          <cell r="B40" t="str">
            <v>Perno Ø  - A325   3/4'' x 2    ''</v>
          </cell>
        </row>
        <row r="41">
          <cell r="B41" t="str">
            <v>Perno Ø  - A325   3/4'' x 2 1/2''</v>
          </cell>
        </row>
        <row r="42">
          <cell r="B42" t="str">
            <v>Perno Ø  - A325   3/4'' x 2 1/4''</v>
          </cell>
        </row>
        <row r="43">
          <cell r="B43" t="str">
            <v>Perno Ø  - A325   3/4'' x 2 1/8''</v>
          </cell>
        </row>
        <row r="44">
          <cell r="B44" t="str">
            <v>Perno Ø  - A325   5/8'' x 2    ''</v>
          </cell>
        </row>
        <row r="45">
          <cell r="B45" t="str">
            <v>Perno Ø  - A325   5/8'' x 2 1/2''</v>
          </cell>
        </row>
        <row r="46">
          <cell r="B46" t="str">
            <v>Perno Ø  - A325   7/8'' x 2    ''</v>
          </cell>
        </row>
        <row r="47">
          <cell r="B47" t="str">
            <v>Perno Ø  - A325   7/8'' x 2 1/4''</v>
          </cell>
        </row>
        <row r="48">
          <cell r="B48" t="str">
            <v>Perno Ø  - A325   7/8'' x 2 3/4''</v>
          </cell>
        </row>
        <row r="49">
          <cell r="B49" t="str">
            <v>Perno Ø  - A325   7/8'' x 3 1/4''</v>
          </cell>
        </row>
        <row r="50">
          <cell r="B50" t="str">
            <v>Perno Ø  - A325 1    '' x 3    ''</v>
          </cell>
        </row>
        <row r="51">
          <cell r="B51" t="str">
            <v>Perno Ø  - A490   7/8'' x 2 1/2''</v>
          </cell>
        </row>
        <row r="52">
          <cell r="B52" t="str">
            <v>Perno Ø  - A490   7/8'' x 3    ''</v>
          </cell>
        </row>
        <row r="53">
          <cell r="B53" t="str">
            <v>Perno Ø  - A490   7/8'' x 3 1/2''</v>
          </cell>
        </row>
        <row r="54">
          <cell r="B54" t="str">
            <v>Perno Ø  - A490 1    '' x 2 3/4''</v>
          </cell>
        </row>
        <row r="55">
          <cell r="B55" t="str">
            <v>Perno Ø  - A490 1    '' x 3 3/4''</v>
          </cell>
        </row>
        <row r="56">
          <cell r="B56" t="str">
            <v>Perno Ø  - A490 1    '' x 4 1/2''</v>
          </cell>
        </row>
        <row r="57">
          <cell r="B57" t="str">
            <v>Perno Ø  - A490 1 1/8'' x 3 3/4''</v>
          </cell>
        </row>
        <row r="58">
          <cell r="B58" t="str">
            <v>Perno Ø  - A490 1 1/8'' x 4 1/2''</v>
          </cell>
        </row>
        <row r="59">
          <cell r="B59" t="str">
            <v xml:space="preserve">Plancha ASTM A36 4' x 8' x 1/2" </v>
          </cell>
        </row>
        <row r="60">
          <cell r="B60" t="str">
            <v xml:space="preserve">Plancha ASTM A36 4' x 8' x 1/4" </v>
          </cell>
        </row>
        <row r="61">
          <cell r="B61" t="str">
            <v xml:space="preserve">Plancha ASTM A36 4' x 8' x 3/32" </v>
          </cell>
        </row>
        <row r="62">
          <cell r="B62" t="str">
            <v>Movilización y Desmovilización</v>
          </cell>
        </row>
        <row r="63">
          <cell r="B63" t="str">
            <v>Grúa de Hidraulica 20 Ton</v>
          </cell>
        </row>
        <row r="64">
          <cell r="B64" t="str">
            <v>Maestro de Carpinteria Metalica</v>
          </cell>
        </row>
        <row r="65">
          <cell r="B65" t="str">
            <v>Operador de Grua</v>
          </cell>
        </row>
        <row r="66">
          <cell r="B66" t="str">
            <v>Soldadores - Estructuras Metalicas</v>
          </cell>
        </row>
        <row r="67">
          <cell r="B67" t="str">
            <v>Pintores - Estructura Metalica</v>
          </cell>
        </row>
        <row r="68">
          <cell r="B68" t="str">
            <v>Pistola Neumatica P/ Tornilleria</v>
          </cell>
        </row>
        <row r="69">
          <cell r="B69" t="str">
            <v xml:space="preserve">PPG AMERCOAT 235 Multi-Purpose Epoxy Haze Gray (Cub) </v>
          </cell>
        </row>
        <row r="70">
          <cell r="B70" t="str">
            <v xml:space="preserve">PPG PITT-HANE 35 High Gloss Urethane Gris Perla (Ga) </v>
          </cell>
        </row>
        <row r="71">
          <cell r="B71" t="str">
            <v>Compresor para Pintura</v>
          </cell>
        </row>
        <row r="72">
          <cell r="B72" t="str">
            <v>Acetileno</v>
          </cell>
        </row>
        <row r="73">
          <cell r="B73" t="str">
            <v>Oxigeno</v>
          </cell>
        </row>
        <row r="74">
          <cell r="B74" t="str">
            <v xml:space="preserve">Plancha ASTM A36 4' x 8' x 1/2" </v>
          </cell>
        </row>
        <row r="75">
          <cell r="B75" t="str">
            <v xml:space="preserve">Plancha ASTM A36 4' x 8' x 1/4" </v>
          </cell>
        </row>
        <row r="76">
          <cell r="B76" t="str">
            <v xml:space="preserve">Plancha ASTM A36 4' x 8' x 3/32" </v>
          </cell>
        </row>
      </sheetData>
      <sheetData sheetId="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arela de L=60.00"/>
      <sheetName val="APROB. SEOPC"/>
      <sheetName val="APROB. SEOPC (2)"/>
      <sheetName val="PASARELA OZORIA"/>
      <sheetName val="Hoja1"/>
      <sheetName val="TUNEL CHARLES"/>
      <sheetName val="cotiz tunel"/>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pintura"/>
      <sheetName val="Varios"/>
      <sheetName val="Herr+Equip"/>
      <sheetName val="M.O instalacion"/>
      <sheetName val="M.O Fabricacion"/>
      <sheetName val="Corte+Sold"/>
      <sheetName val="Ana.precios un"/>
      <sheetName val="PRESUPUESTO"/>
      <sheetName val="Analisis pit office"/>
      <sheetName val="ANALISIS"/>
      <sheetName val="Comparacion"/>
      <sheetName val="Ana.esc. emergencia"/>
      <sheetName val="Peso techo"/>
      <sheetName val="Ana.baranda"/>
      <sheetName val="Peso Escalera"/>
      <sheetName val="BAR. ESC. EMERG. PIT OFFICE"/>
      <sheetName val="ESC. EMERG. PIT OFFICE (2)"/>
      <sheetName val="TECHO PIT OFFICE"/>
      <sheetName val="Analisis de precios PIT OFFICE"/>
      <sheetName val="P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1"/>
      <sheetName val="Aceros Vigas Entrepiso"/>
      <sheetName val="Aceros columnas n1-2"/>
      <sheetName val="Acero Zapata"/>
      <sheetName val="Res Cuantia N1-2"/>
      <sheetName val="Res Cuantia Z"/>
      <sheetName val="INSUMOSJES"/>
      <sheetName val="cot.puer.ven"/>
      <sheetName val="insumos"/>
      <sheetName val="subida"/>
      <sheetName val="ORQUIDEA TIPO A"/>
      <sheetName val="med.mov.de tierras"/>
      <sheetName val="med.superestruc."/>
      <sheetName val="med.terminacion"/>
      <sheetName val="TERMINACION"/>
      <sheetName val="INSTALACIONES"/>
      <sheetName val="MOVIMIENTO DE TIERRAS"/>
      <sheetName val="analisis unitarios"/>
      <sheetName val="SUPERESTRUCTURA"/>
      <sheetName val="PARTIDAS"/>
      <sheetName val="R.CAYENA"/>
      <sheetName val="med.mov.de tierras2"/>
      <sheetName val="factores"/>
      <sheetName val="cotizaciones"/>
      <sheetName val="CONTRARO SEÑALIZACIONES"/>
      <sheetName val="Analisis BC"/>
      <sheetName val="Incremento Precios"/>
      <sheetName val="PARTIDAS NUEVAS"/>
      <sheetName val="LISTA PRECIO"/>
      <sheetName val="caseta transformador"/>
      <sheetName val="ANALISIS STO DGO"/>
      <sheetName val="In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
      <sheetName val="Mezcla"/>
      <sheetName val="Ac.Z"/>
      <sheetName val="Ac.C"/>
      <sheetName val="Ac.V"/>
      <sheetName val="resum.ac "/>
      <sheetName val="LOSA"/>
      <sheetName val="LOSA (2)"/>
      <sheetName val="ana.h.a"/>
      <sheetName val="analisis"/>
      <sheetName val="Analisis Areas Ext."/>
      <sheetName val="Resumen"/>
      <sheetName val="exteriores"/>
      <sheetName val="v. exterior"/>
      <sheetName val="bLOQUE A"/>
      <sheetName val="V.Tierras A"/>
      <sheetName val="V H.A y Muros A"/>
      <sheetName val="Term A"/>
      <sheetName val="ANALISIS STO DGO"/>
    </sheetNames>
    <sheetDataSet>
      <sheetData sheetId="0" refreshError="1">
        <row r="4">
          <cell r="D4">
            <v>2547.17</v>
          </cell>
        </row>
        <row r="11">
          <cell r="D11">
            <v>95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s>
    <sheetDataSet>
      <sheetData sheetId="0" refreshError="1">
        <row r="63">
          <cell r="D63">
            <v>5342</v>
          </cell>
        </row>
      </sheetData>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s>
    <sheetDataSet>
      <sheetData sheetId="0" refreshError="1"/>
      <sheetData sheetId="1" refreshError="1"/>
      <sheetData sheetId="2" refreshError="1">
        <row r="7">
          <cell r="C7" t="str">
            <v>Cant.</v>
          </cell>
        </row>
        <row r="11">
          <cell r="C11">
            <v>18.899999999999999</v>
          </cell>
        </row>
        <row r="12">
          <cell r="C12">
            <v>24.57</v>
          </cell>
        </row>
        <row r="15">
          <cell r="C15">
            <v>3.4559999999999995</v>
          </cell>
        </row>
        <row r="16">
          <cell r="C16">
            <v>3.8400000000000007</v>
          </cell>
        </row>
        <row r="17">
          <cell r="C17">
            <v>2.1600000000000006</v>
          </cell>
        </row>
        <row r="18">
          <cell r="C18">
            <v>8.1000000000000014</v>
          </cell>
        </row>
        <row r="19">
          <cell r="C19">
            <v>9.18</v>
          </cell>
        </row>
        <row r="20">
          <cell r="C20">
            <v>54</v>
          </cell>
        </row>
        <row r="23">
          <cell r="C23">
            <v>89.25</v>
          </cell>
        </row>
        <row r="26">
          <cell r="C26">
            <v>178.5</v>
          </cell>
        </row>
        <row r="27">
          <cell r="C27">
            <v>160.65</v>
          </cell>
        </row>
        <row r="28">
          <cell r="C28">
            <v>32.75</v>
          </cell>
        </row>
        <row r="31">
          <cell r="C31">
            <v>178.5</v>
          </cell>
        </row>
        <row r="34">
          <cell r="C34">
            <v>1</v>
          </cell>
        </row>
        <row r="36">
          <cell r="C36">
            <v>1</v>
          </cell>
        </row>
      </sheetData>
      <sheetData sheetId="3" refreshError="1"/>
      <sheetData sheetId="4"/>
      <sheetData sheetId="5" refreshError="1"/>
      <sheetData sheetId="6" refreshError="1"/>
      <sheetData sheetId="7" refreshError="1"/>
      <sheetData sheetId="8" refreshError="1">
        <row r="8">
          <cell r="C8" t="str">
            <v>Cant.</v>
          </cell>
          <cell r="E8" t="str">
            <v>P.U. RD$</v>
          </cell>
        </row>
        <row r="10">
          <cell r="C10">
            <v>1</v>
          </cell>
          <cell r="E10" t="str">
            <v>P.A.</v>
          </cell>
        </row>
        <row r="12">
          <cell r="E12">
            <v>0</v>
          </cell>
        </row>
        <row r="13">
          <cell r="C13">
            <v>2.39</v>
          </cell>
          <cell r="E13" t="e">
            <v>#REF!</v>
          </cell>
        </row>
        <row r="14">
          <cell r="C14">
            <v>2.65</v>
          </cell>
          <cell r="E14" t="e">
            <v>#REF!</v>
          </cell>
        </row>
        <row r="15">
          <cell r="C15">
            <v>0.52</v>
          </cell>
          <cell r="E15" t="e">
            <v>#NAME?</v>
          </cell>
        </row>
        <row r="16">
          <cell r="C16">
            <v>1.4</v>
          </cell>
          <cell r="E16" t="e">
            <v>#REF!</v>
          </cell>
        </row>
        <row r="17">
          <cell r="C17">
            <v>0.26</v>
          </cell>
          <cell r="E17" t="e">
            <v>#NAME?</v>
          </cell>
        </row>
        <row r="18">
          <cell r="C18">
            <v>0.78</v>
          </cell>
          <cell r="E18" t="e">
            <v>#NAME?</v>
          </cell>
        </row>
        <row r="19">
          <cell r="C19">
            <v>0.21</v>
          </cell>
          <cell r="E19" t="e">
            <v>#REF!</v>
          </cell>
        </row>
        <row r="20">
          <cell r="C20">
            <v>0.21</v>
          </cell>
          <cell r="E20" t="e">
            <v>#REF!</v>
          </cell>
        </row>
        <row r="21">
          <cell r="C21">
            <v>0</v>
          </cell>
          <cell r="E21">
            <v>0</v>
          </cell>
        </row>
        <row r="22">
          <cell r="C22">
            <v>0</v>
          </cell>
          <cell r="E22">
            <v>0</v>
          </cell>
        </row>
        <row r="23">
          <cell r="C23">
            <v>64.17</v>
          </cell>
          <cell r="E23" t="e">
            <v>#REF!</v>
          </cell>
        </row>
        <row r="24">
          <cell r="C24">
            <v>0</v>
          </cell>
          <cell r="E24">
            <v>0</v>
          </cell>
        </row>
        <row r="27">
          <cell r="C27">
            <v>498.88</v>
          </cell>
          <cell r="E27" t="e">
            <v>#REF!</v>
          </cell>
        </row>
        <row r="28">
          <cell r="C28">
            <v>40.82</v>
          </cell>
          <cell r="E28" t="e">
            <v>#REF!</v>
          </cell>
        </row>
        <row r="29">
          <cell r="C29">
            <v>23.2</v>
          </cell>
          <cell r="E29" t="e">
            <v>#REF!</v>
          </cell>
        </row>
        <row r="32">
          <cell r="C32">
            <v>73.319999999999993</v>
          </cell>
          <cell r="E32" t="e">
            <v>#REF!</v>
          </cell>
        </row>
        <row r="33">
          <cell r="C33">
            <v>364.96</v>
          </cell>
          <cell r="E33" t="e">
            <v>#REF!</v>
          </cell>
        </row>
        <row r="34">
          <cell r="C34">
            <v>734.56</v>
          </cell>
          <cell r="E34" t="e">
            <v>#REF!</v>
          </cell>
        </row>
        <row r="35">
          <cell r="C35">
            <v>358.34000000000009</v>
          </cell>
          <cell r="E35">
            <v>80</v>
          </cell>
        </row>
        <row r="36">
          <cell r="C36">
            <v>595.9</v>
          </cell>
          <cell r="E36" t="e">
            <v>#REF!</v>
          </cell>
        </row>
        <row r="37">
          <cell r="C37">
            <v>84.1</v>
          </cell>
          <cell r="E37">
            <v>0</v>
          </cell>
        </row>
        <row r="38">
          <cell r="C38">
            <v>48.8</v>
          </cell>
          <cell r="E38">
            <v>0</v>
          </cell>
        </row>
        <row r="41">
          <cell r="C41">
            <v>5.9399999999999995</v>
          </cell>
          <cell r="E41">
            <v>210</v>
          </cell>
        </row>
        <row r="42">
          <cell r="C42">
            <v>28.36</v>
          </cell>
          <cell r="E42">
            <v>450</v>
          </cell>
        </row>
        <row r="43">
          <cell r="C43">
            <v>4.13</v>
          </cell>
          <cell r="E43">
            <v>0</v>
          </cell>
        </row>
        <row r="44">
          <cell r="C44">
            <v>0</v>
          </cell>
          <cell r="E44">
            <v>200</v>
          </cell>
        </row>
        <row r="45">
          <cell r="C45">
            <v>0</v>
          </cell>
          <cell r="E45">
            <v>100</v>
          </cell>
        </row>
        <row r="46">
          <cell r="C46">
            <v>264.10000000000002</v>
          </cell>
          <cell r="E46">
            <v>80</v>
          </cell>
        </row>
        <row r="49">
          <cell r="C49">
            <v>1</v>
          </cell>
          <cell r="E49">
            <v>0</v>
          </cell>
        </row>
        <row r="52">
          <cell r="C52">
            <v>269.81</v>
          </cell>
          <cell r="E52" t="e">
            <v>#VALUE!</v>
          </cell>
        </row>
        <row r="54">
          <cell r="C54">
            <v>95.739999999999981</v>
          </cell>
          <cell r="E54" t="e">
            <v>#VALUE!</v>
          </cell>
        </row>
        <row r="55">
          <cell r="C55">
            <v>15</v>
          </cell>
          <cell r="E55" t="e">
            <v>#REF!</v>
          </cell>
        </row>
        <row r="56">
          <cell r="C56">
            <v>151</v>
          </cell>
          <cell r="E56">
            <v>318.20400000000001</v>
          </cell>
        </row>
        <row r="57">
          <cell r="C57">
            <v>54.95</v>
          </cell>
          <cell r="E57" t="e">
            <v>#REF!</v>
          </cell>
        </row>
        <row r="58">
          <cell r="C58">
            <v>3.1</v>
          </cell>
          <cell r="E58" t="e">
            <v>#REF!</v>
          </cell>
        </row>
        <row r="59">
          <cell r="C59">
            <v>7</v>
          </cell>
          <cell r="E59">
            <v>0</v>
          </cell>
        </row>
        <row r="60">
          <cell r="C60">
            <v>0</v>
          </cell>
        </row>
        <row r="63">
          <cell r="C63">
            <v>124.47000000000001</v>
          </cell>
          <cell r="E63" t="e">
            <v>#REF!</v>
          </cell>
        </row>
        <row r="64">
          <cell r="C64">
            <v>0</v>
          </cell>
          <cell r="E64" t="e">
            <v>#REF!</v>
          </cell>
        </row>
        <row r="65">
          <cell r="C65">
            <v>18.28</v>
          </cell>
          <cell r="E65" t="e">
            <v>#REF!</v>
          </cell>
        </row>
        <row r="66">
          <cell r="C66">
            <v>48.499999999999993</v>
          </cell>
          <cell r="E66" t="e">
            <v>#REF!</v>
          </cell>
        </row>
        <row r="67">
          <cell r="C67">
            <v>16.170000000000002</v>
          </cell>
          <cell r="E67">
            <v>6919.2</v>
          </cell>
        </row>
        <row r="70">
          <cell r="C70">
            <v>15.400000000000002</v>
          </cell>
          <cell r="E70">
            <v>0</v>
          </cell>
        </row>
        <row r="71">
          <cell r="C71">
            <v>2.0149999999999997</v>
          </cell>
          <cell r="E71">
            <v>0</v>
          </cell>
        </row>
        <row r="72">
          <cell r="C72">
            <v>2</v>
          </cell>
          <cell r="E72">
            <v>0</v>
          </cell>
        </row>
        <row r="73">
          <cell r="C73">
            <v>4.620000000000001</v>
          </cell>
          <cell r="E73">
            <v>0</v>
          </cell>
        </row>
        <row r="76">
          <cell r="C76">
            <v>1</v>
          </cell>
          <cell r="E76">
            <v>0</v>
          </cell>
        </row>
        <row r="77">
          <cell r="C77">
            <v>1</v>
          </cell>
          <cell r="E77">
            <v>0</v>
          </cell>
        </row>
        <row r="78">
          <cell r="C78">
            <v>1</v>
          </cell>
          <cell r="E78">
            <v>0</v>
          </cell>
        </row>
        <row r="79">
          <cell r="C79">
            <v>1</v>
          </cell>
          <cell r="E79">
            <v>0</v>
          </cell>
        </row>
        <row r="80">
          <cell r="C80">
            <v>1</v>
          </cell>
          <cell r="E80">
            <v>0</v>
          </cell>
        </row>
        <row r="81">
          <cell r="C81">
            <v>1</v>
          </cell>
          <cell r="E81">
            <v>0</v>
          </cell>
        </row>
        <row r="82">
          <cell r="C82">
            <v>1</v>
          </cell>
          <cell r="E82">
            <v>0</v>
          </cell>
        </row>
        <row r="83">
          <cell r="C83">
            <v>1</v>
          </cell>
          <cell r="E83">
            <v>0</v>
          </cell>
        </row>
        <row r="84">
          <cell r="C84">
            <v>1</v>
          </cell>
          <cell r="E84">
            <v>0</v>
          </cell>
        </row>
        <row r="85">
          <cell r="C85">
            <v>1</v>
          </cell>
          <cell r="E85">
            <v>0</v>
          </cell>
        </row>
        <row r="86">
          <cell r="C86">
            <v>1</v>
          </cell>
          <cell r="E86">
            <v>0</v>
          </cell>
        </row>
        <row r="87">
          <cell r="C87">
            <v>1</v>
          </cell>
          <cell r="E87">
            <v>0</v>
          </cell>
        </row>
        <row r="88">
          <cell r="C88">
            <v>1</v>
          </cell>
          <cell r="E88">
            <v>0</v>
          </cell>
        </row>
        <row r="89">
          <cell r="C89">
            <v>1</v>
          </cell>
          <cell r="E89">
            <v>0</v>
          </cell>
        </row>
        <row r="90">
          <cell r="C90">
            <v>1</v>
          </cell>
          <cell r="E90">
            <v>0</v>
          </cell>
        </row>
        <row r="91">
          <cell r="C91">
            <v>1</v>
          </cell>
          <cell r="E91">
            <v>0</v>
          </cell>
        </row>
        <row r="92">
          <cell r="C92">
            <v>1</v>
          </cell>
          <cell r="E92">
            <v>0</v>
          </cell>
        </row>
        <row r="93">
          <cell r="C93">
            <v>1</v>
          </cell>
          <cell r="E93">
            <v>0</v>
          </cell>
        </row>
        <row r="94">
          <cell r="C94">
            <v>1</v>
          </cell>
          <cell r="E94">
            <v>0</v>
          </cell>
        </row>
        <row r="95">
          <cell r="E95" t="str">
            <v>P.A.</v>
          </cell>
        </row>
        <row r="96">
          <cell r="E96" t="str">
            <v>P.A.</v>
          </cell>
        </row>
        <row r="97">
          <cell r="E97" t="str">
            <v>P.A.</v>
          </cell>
        </row>
        <row r="98">
          <cell r="E98" t="str">
            <v>P.A.</v>
          </cell>
        </row>
        <row r="99">
          <cell r="C99">
            <v>1</v>
          </cell>
          <cell r="E99">
            <v>0</v>
          </cell>
        </row>
        <row r="102">
          <cell r="E102" t="str">
            <v>P.A.</v>
          </cell>
        </row>
        <row r="103">
          <cell r="C103">
            <v>1</v>
          </cell>
          <cell r="E103">
            <v>0</v>
          </cell>
        </row>
        <row r="106">
          <cell r="C106">
            <v>63.376399999999997</v>
          </cell>
          <cell r="E106">
            <v>0</v>
          </cell>
        </row>
        <row r="107">
          <cell r="C107">
            <v>1</v>
          </cell>
          <cell r="E107">
            <v>0</v>
          </cell>
        </row>
        <row r="108">
          <cell r="C108">
            <v>1</v>
          </cell>
          <cell r="E108">
            <v>0</v>
          </cell>
        </row>
        <row r="109">
          <cell r="C109">
            <v>1</v>
          </cell>
          <cell r="E109">
            <v>0</v>
          </cell>
        </row>
        <row r="112">
          <cell r="C112">
            <v>1</v>
          </cell>
          <cell r="E112" t="str">
            <v>P.A.</v>
          </cell>
        </row>
        <row r="113">
          <cell r="C113">
            <v>1</v>
          </cell>
          <cell r="E113" t="str">
            <v>P.A.</v>
          </cell>
        </row>
        <row r="117">
          <cell r="C117">
            <v>1</v>
          </cell>
          <cell r="E117">
            <v>0</v>
          </cell>
        </row>
        <row r="118">
          <cell r="C118">
            <v>1</v>
          </cell>
          <cell r="E118">
            <v>0</v>
          </cell>
        </row>
        <row r="119">
          <cell r="C119">
            <v>1</v>
          </cell>
          <cell r="E119">
            <v>0</v>
          </cell>
        </row>
        <row r="120">
          <cell r="C120">
            <v>1</v>
          </cell>
          <cell r="E120">
            <v>0</v>
          </cell>
        </row>
        <row r="121">
          <cell r="C121">
            <v>1</v>
          </cell>
          <cell r="E121">
            <v>0</v>
          </cell>
        </row>
        <row r="125">
          <cell r="C125">
            <v>1</v>
          </cell>
          <cell r="E125">
            <v>0</v>
          </cell>
        </row>
        <row r="126">
          <cell r="C126">
            <v>1</v>
          </cell>
          <cell r="E126">
            <v>0</v>
          </cell>
        </row>
        <row r="129">
          <cell r="C129">
            <v>1</v>
          </cell>
          <cell r="E129">
            <v>0</v>
          </cell>
        </row>
        <row r="130">
          <cell r="C130">
            <v>1</v>
          </cell>
          <cell r="E130">
            <v>0</v>
          </cell>
        </row>
        <row r="131">
          <cell r="C131">
            <v>0</v>
          </cell>
          <cell r="E131">
            <v>0</v>
          </cell>
        </row>
        <row r="132">
          <cell r="C132">
            <v>1</v>
          </cell>
          <cell r="E132">
            <v>0</v>
          </cell>
        </row>
        <row r="133">
          <cell r="C133">
            <v>1</v>
          </cell>
          <cell r="E133">
            <v>0</v>
          </cell>
        </row>
        <row r="134">
          <cell r="C134">
            <v>1</v>
          </cell>
          <cell r="E134">
            <v>0</v>
          </cell>
        </row>
        <row r="135">
          <cell r="C135">
            <v>1</v>
          </cell>
          <cell r="E135">
            <v>0</v>
          </cell>
        </row>
        <row r="138">
          <cell r="C138">
            <v>0</v>
          </cell>
          <cell r="E138">
            <v>0</v>
          </cell>
        </row>
        <row r="139">
          <cell r="C139">
            <v>1</v>
          </cell>
          <cell r="E139">
            <v>0</v>
          </cell>
        </row>
        <row r="140">
          <cell r="C140">
            <v>1</v>
          </cell>
          <cell r="E140">
            <v>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Estado Financiero"/>
      <sheetName val="Resumen"/>
      <sheetName val="Cubicación"/>
      <sheetName val="Pagos"/>
      <sheetName val="Res-Financiero"/>
      <sheetName val="A"/>
      <sheetName val="Senalizacion"/>
      <sheetName val="Precios"/>
      <sheetName val="LISTADO MATERIALE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IV2139"/>
  <sheetViews>
    <sheetView tabSelected="1" view="pageBreakPreview" topLeftCell="A2073" zoomScaleNormal="100" zoomScaleSheetLayoutView="100" workbookViewId="0">
      <selection activeCell="B2083" sqref="B2083"/>
    </sheetView>
  </sheetViews>
  <sheetFormatPr baseColWidth="10" defaultColWidth="11.42578125" defaultRowHeight="15" outlineLevelRow="3"/>
  <cols>
    <col min="1" max="1" width="6.28515625" style="140" customWidth="1"/>
    <col min="2" max="2" width="50.28515625" style="129" customWidth="1"/>
    <col min="3" max="3" width="10.28515625" style="126" customWidth="1"/>
    <col min="4" max="4" width="9" style="134" customWidth="1"/>
    <col min="5" max="5" width="13.5703125" style="126" customWidth="1"/>
    <col min="6" max="6" width="12.5703125" style="56" customWidth="1"/>
    <col min="7" max="7" width="16.28515625" style="126" customWidth="1"/>
    <col min="8" max="8" width="45" style="4" customWidth="1"/>
    <col min="9" max="9" width="12.85546875" style="5" customWidth="1"/>
    <col min="10" max="10" width="14.28515625" style="5" bestFit="1" customWidth="1"/>
    <col min="11" max="11" width="13.28515625" style="5" customWidth="1"/>
    <col min="12" max="12" width="15.140625" style="5" bestFit="1" customWidth="1"/>
    <col min="13" max="13" width="15" style="5" customWidth="1"/>
    <col min="14" max="14" width="11.42578125" style="5"/>
    <col min="15" max="15" width="13.42578125" style="5" bestFit="1" customWidth="1"/>
    <col min="16" max="16" width="11.42578125" style="5"/>
    <col min="17" max="17" width="15" style="5" bestFit="1" customWidth="1"/>
    <col min="18" max="16384" width="11.42578125" style="5"/>
  </cols>
  <sheetData>
    <row r="1" spans="1:17" s="4" customFormat="1">
      <c r="A1" s="1" t="s">
        <v>0</v>
      </c>
      <c r="B1" s="1"/>
      <c r="C1" s="1"/>
      <c r="D1" s="1"/>
      <c r="E1" s="1"/>
      <c r="F1" s="2"/>
      <c r="G1" s="3"/>
      <c r="J1" s="5"/>
      <c r="K1" s="5"/>
      <c r="L1" s="5"/>
    </row>
    <row r="2" spans="1:17" s="4" customFormat="1">
      <c r="A2" s="6" t="s">
        <v>1</v>
      </c>
      <c r="B2" s="6"/>
      <c r="C2" s="6"/>
      <c r="D2" s="7"/>
      <c r="E2" s="2"/>
      <c r="F2" s="2"/>
      <c r="G2" s="3"/>
      <c r="L2" s="8"/>
    </row>
    <row r="3" spans="1:17" s="4" customFormat="1">
      <c r="A3" s="6" t="s">
        <v>2</v>
      </c>
      <c r="B3" s="6"/>
      <c r="C3" s="6"/>
      <c r="D3" s="7"/>
      <c r="E3" s="2"/>
      <c r="F3" s="2"/>
      <c r="G3" s="3"/>
      <c r="L3" s="8"/>
    </row>
    <row r="4" spans="1:17">
      <c r="A4" s="9"/>
      <c r="B4" s="10"/>
      <c r="C4" s="10"/>
      <c r="D4" s="10"/>
      <c r="E4" s="10"/>
      <c r="F4" s="11"/>
      <c r="G4" s="3"/>
      <c r="L4" s="8"/>
    </row>
    <row r="5" spans="1:17" s="4" customFormat="1">
      <c r="A5" s="12" t="s">
        <v>3</v>
      </c>
      <c r="B5" s="12"/>
      <c r="C5" s="12"/>
      <c r="D5" s="12"/>
      <c r="E5" s="12"/>
      <c r="F5" s="12"/>
      <c r="G5" s="12"/>
      <c r="L5" s="8"/>
    </row>
    <row r="6" spans="1:17" s="4" customFormat="1">
      <c r="A6" s="12" t="s">
        <v>4</v>
      </c>
      <c r="B6" s="12"/>
      <c r="C6" s="12"/>
      <c r="D6" s="12"/>
      <c r="E6" s="12"/>
      <c r="F6" s="12"/>
      <c r="G6" s="12"/>
      <c r="L6" s="8"/>
    </row>
    <row r="7" spans="1:17" ht="15.75" thickBot="1">
      <c r="A7" s="13"/>
      <c r="B7" s="14"/>
      <c r="C7" s="15"/>
      <c r="D7" s="16"/>
      <c r="E7" s="15"/>
      <c r="F7" s="17"/>
      <c r="G7" s="15"/>
    </row>
    <row r="8" spans="1:17" s="25" customFormat="1" ht="15.75" thickBot="1">
      <c r="A8" s="18" t="s">
        <v>5</v>
      </c>
      <c r="B8" s="19" t="s">
        <v>6</v>
      </c>
      <c r="C8" s="20" t="s">
        <v>7</v>
      </c>
      <c r="D8" s="21" t="s">
        <v>8</v>
      </c>
      <c r="E8" s="22" t="s">
        <v>9</v>
      </c>
      <c r="F8" s="22" t="s">
        <v>10</v>
      </c>
      <c r="G8" s="23" t="s">
        <v>11</v>
      </c>
      <c r="H8" s="24"/>
      <c r="J8" s="5"/>
      <c r="K8" s="5"/>
      <c r="L8" s="5"/>
    </row>
    <row r="9" spans="1:17" s="32" customFormat="1">
      <c r="A9" s="26"/>
      <c r="B9" s="27"/>
      <c r="C9" s="28"/>
      <c r="D9" s="29"/>
      <c r="E9" s="28"/>
      <c r="F9" s="30"/>
      <c r="G9" s="28"/>
      <c r="H9" s="31"/>
    </row>
    <row r="10" spans="1:17" s="32" customFormat="1">
      <c r="A10" s="33" t="s">
        <v>12</v>
      </c>
      <c r="B10" s="34" t="s">
        <v>13</v>
      </c>
      <c r="C10" s="35"/>
      <c r="D10" s="36"/>
      <c r="E10" s="37"/>
      <c r="F10" s="38"/>
      <c r="G10" s="39"/>
      <c r="H10" s="40"/>
    </row>
    <row r="11" spans="1:17" s="32" customFormat="1">
      <c r="A11" s="33"/>
      <c r="B11" s="41"/>
      <c r="C11" s="35"/>
      <c r="D11" s="36"/>
      <c r="E11" s="37"/>
      <c r="F11" s="38"/>
      <c r="G11" s="39"/>
      <c r="H11" s="40"/>
    </row>
    <row r="12" spans="1:17" s="49" customFormat="1" ht="15.95" customHeight="1">
      <c r="A12" s="42" t="s">
        <v>14</v>
      </c>
      <c r="B12" s="34" t="s">
        <v>15</v>
      </c>
      <c r="C12" s="43"/>
      <c r="D12" s="44"/>
      <c r="E12" s="45"/>
      <c r="F12" s="46"/>
      <c r="G12" s="47"/>
      <c r="H12" s="48"/>
      <c r="J12" s="50"/>
      <c r="K12" s="50"/>
      <c r="L12" s="50"/>
      <c r="M12" s="50"/>
      <c r="N12" s="50"/>
      <c r="O12" s="50"/>
      <c r="P12" s="50"/>
      <c r="Q12" s="50"/>
    </row>
    <row r="13" spans="1:17" s="49" customFormat="1" ht="15.95" customHeight="1">
      <c r="A13" s="51" t="s">
        <v>16</v>
      </c>
      <c r="B13" s="14" t="s">
        <v>17</v>
      </c>
      <c r="C13" s="52">
        <v>1</v>
      </c>
      <c r="D13" s="53" t="s">
        <v>18</v>
      </c>
      <c r="E13" s="54"/>
      <c r="F13" s="55">
        <f>C13*E13</f>
        <v>0</v>
      </c>
      <c r="G13" s="47"/>
      <c r="H13" s="48"/>
      <c r="J13" s="50"/>
      <c r="K13" s="50"/>
      <c r="L13" s="50"/>
      <c r="M13" s="50"/>
      <c r="N13" s="50"/>
      <c r="O13" s="50"/>
      <c r="P13" s="50"/>
      <c r="Q13" s="50"/>
    </row>
    <row r="14" spans="1:17" s="49" customFormat="1" ht="30.75" customHeight="1">
      <c r="A14" s="51" t="s">
        <v>19</v>
      </c>
      <c r="B14" s="14" t="s">
        <v>20</v>
      </c>
      <c r="C14" s="56">
        <v>510</v>
      </c>
      <c r="D14" s="49" t="s">
        <v>21</v>
      </c>
      <c r="E14" s="54"/>
      <c r="F14" s="55">
        <f>C14*E14</f>
        <v>0</v>
      </c>
      <c r="G14" s="48"/>
      <c r="H14" s="48"/>
      <c r="J14" s="50"/>
      <c r="K14" s="50"/>
      <c r="L14" s="50"/>
      <c r="M14" s="50"/>
      <c r="N14" s="50"/>
      <c r="O14" s="50"/>
      <c r="P14" s="50"/>
      <c r="Q14" s="50"/>
    </row>
    <row r="15" spans="1:17" s="49" customFormat="1" ht="15.95" customHeight="1">
      <c r="A15" s="51" t="s">
        <v>22</v>
      </c>
      <c r="B15" s="14" t="s">
        <v>23</v>
      </c>
      <c r="C15" s="52">
        <v>1</v>
      </c>
      <c r="D15" s="49" t="s">
        <v>18</v>
      </c>
      <c r="E15" s="54"/>
      <c r="F15" s="55">
        <f>C15*E15</f>
        <v>0</v>
      </c>
      <c r="G15" s="57"/>
      <c r="H15" s="48"/>
      <c r="J15" s="50"/>
      <c r="K15" s="50"/>
      <c r="L15" s="50"/>
      <c r="M15" s="50"/>
      <c r="N15" s="50"/>
      <c r="O15" s="50"/>
      <c r="P15" s="50"/>
      <c r="Q15" s="50"/>
    </row>
    <row r="16" spans="1:17" s="49" customFormat="1" ht="15.95" customHeight="1">
      <c r="A16" s="51" t="s">
        <v>24</v>
      </c>
      <c r="B16" s="58" t="s">
        <v>25</v>
      </c>
      <c r="C16" s="52">
        <v>1980</v>
      </c>
      <c r="D16" s="49" t="s">
        <v>26</v>
      </c>
      <c r="E16" s="55"/>
      <c r="F16" s="55">
        <f>C16*E16</f>
        <v>0</v>
      </c>
      <c r="G16" s="57"/>
      <c r="H16" s="48"/>
      <c r="J16" s="50"/>
      <c r="K16" s="50"/>
      <c r="L16" s="50"/>
      <c r="M16" s="50"/>
      <c r="N16" s="50"/>
      <c r="O16" s="50"/>
      <c r="P16" s="50"/>
      <c r="Q16" s="50"/>
    </row>
    <row r="17" spans="1:17" s="49" customFormat="1" ht="15.95" customHeight="1">
      <c r="A17" s="51" t="s">
        <v>27</v>
      </c>
      <c r="B17" s="58" t="s">
        <v>28</v>
      </c>
      <c r="C17" s="52">
        <v>393.79</v>
      </c>
      <c r="D17" s="49" t="s">
        <v>29</v>
      </c>
      <c r="E17" s="54"/>
      <c r="F17" s="55">
        <f>C17*E17</f>
        <v>0</v>
      </c>
      <c r="G17" s="48"/>
      <c r="H17" s="48"/>
      <c r="J17" s="50"/>
      <c r="K17" s="50"/>
      <c r="L17" s="50"/>
      <c r="M17" s="50"/>
      <c r="N17" s="50"/>
      <c r="O17" s="50"/>
      <c r="P17" s="50"/>
      <c r="Q17" s="50"/>
    </row>
    <row r="18" spans="1:17" s="49" customFormat="1" ht="14.25" customHeight="1">
      <c r="A18" s="51" t="s">
        <v>30</v>
      </c>
      <c r="B18" s="59" t="s">
        <v>31</v>
      </c>
      <c r="C18" s="52">
        <f>((C16*0.1)+C17)*1.3</f>
        <v>769.327</v>
      </c>
      <c r="D18" s="49" t="s">
        <v>29</v>
      </c>
      <c r="E18" s="54"/>
      <c r="F18" s="55">
        <f>C18*E18</f>
        <v>0</v>
      </c>
      <c r="G18" s="48"/>
      <c r="H18" s="48"/>
      <c r="J18" s="50"/>
      <c r="K18" s="50"/>
      <c r="L18" s="50"/>
      <c r="M18" s="50"/>
      <c r="N18" s="50"/>
      <c r="O18" s="50"/>
      <c r="P18" s="50"/>
      <c r="Q18" s="50"/>
    </row>
    <row r="19" spans="1:17" s="49" customFormat="1" ht="15.95" customHeight="1">
      <c r="A19" s="51" t="s">
        <v>32</v>
      </c>
      <c r="B19" s="14" t="s">
        <v>33</v>
      </c>
      <c r="C19" s="52">
        <v>5906.84</v>
      </c>
      <c r="D19" s="49" t="s">
        <v>26</v>
      </c>
      <c r="E19" s="54"/>
      <c r="F19" s="55">
        <f>C19*E19</f>
        <v>0</v>
      </c>
      <c r="G19" s="57">
        <f>SUM(F13:F19)</f>
        <v>0</v>
      </c>
      <c r="H19" s="48"/>
      <c r="J19" s="50"/>
      <c r="K19" s="50"/>
      <c r="L19" s="50"/>
      <c r="M19" s="50"/>
      <c r="N19" s="50"/>
      <c r="O19" s="50"/>
      <c r="P19" s="50"/>
      <c r="Q19" s="50"/>
    </row>
    <row r="20" spans="1:17" s="49" customFormat="1" ht="15.95" customHeight="1">
      <c r="A20" s="51"/>
      <c r="B20" s="14"/>
      <c r="C20" s="52"/>
      <c r="E20" s="54"/>
      <c r="F20" s="55"/>
      <c r="G20" s="57"/>
      <c r="H20" s="48"/>
      <c r="J20" s="50"/>
      <c r="K20" s="50"/>
      <c r="L20" s="50"/>
      <c r="M20" s="50"/>
      <c r="N20" s="50"/>
      <c r="O20" s="50"/>
      <c r="P20" s="50"/>
      <c r="Q20" s="50"/>
    </row>
    <row r="21" spans="1:17" s="32" customFormat="1">
      <c r="A21" s="60"/>
      <c r="B21" s="61" t="s">
        <v>34</v>
      </c>
      <c r="C21" s="61"/>
      <c r="D21" s="61"/>
      <c r="E21" s="61"/>
      <c r="F21" s="28" t="s">
        <v>35</v>
      </c>
      <c r="G21" s="62">
        <f>SUM(G19)</f>
        <v>0</v>
      </c>
      <c r="H21" s="40"/>
    </row>
    <row r="22" spans="1:17" s="32" customFormat="1">
      <c r="A22" s="33"/>
      <c r="B22" s="63"/>
      <c r="C22" s="63"/>
      <c r="D22" s="29"/>
      <c r="E22" s="64"/>
      <c r="F22" s="30"/>
      <c r="G22" s="28"/>
      <c r="H22" s="40"/>
    </row>
    <row r="23" spans="1:17" s="32" customFormat="1">
      <c r="A23" s="65" t="s">
        <v>36</v>
      </c>
      <c r="B23" s="66" t="s">
        <v>37</v>
      </c>
      <c r="C23" s="67"/>
      <c r="D23" s="68"/>
      <c r="E23" s="69"/>
      <c r="F23" s="67"/>
      <c r="G23" s="70"/>
      <c r="H23" s="31"/>
    </row>
    <row r="24" spans="1:17" s="32" customFormat="1">
      <c r="A24" s="65"/>
      <c r="B24" s="71" t="s">
        <v>38</v>
      </c>
      <c r="C24" s="72"/>
      <c r="D24" s="68"/>
      <c r="E24" s="69"/>
      <c r="F24" s="73"/>
      <c r="G24" s="70"/>
      <c r="H24" s="31"/>
    </row>
    <row r="25" spans="1:17" s="32" customFormat="1">
      <c r="A25" s="65" t="s">
        <v>39</v>
      </c>
      <c r="B25" s="71" t="s">
        <v>40</v>
      </c>
      <c r="C25" s="67"/>
      <c r="D25" s="68"/>
      <c r="E25" s="67"/>
      <c r="F25" s="67"/>
      <c r="G25" s="70"/>
      <c r="H25" s="31"/>
    </row>
    <row r="26" spans="1:17" s="32" customFormat="1">
      <c r="A26" s="74" t="s">
        <v>16</v>
      </c>
      <c r="B26" s="75" t="s">
        <v>41</v>
      </c>
      <c r="C26" s="76">
        <v>18</v>
      </c>
      <c r="D26" s="77" t="s">
        <v>29</v>
      </c>
      <c r="E26" s="67"/>
      <c r="F26" s="55">
        <f>C26*E26</f>
        <v>0</v>
      </c>
      <c r="G26" s="70"/>
      <c r="H26" s="31"/>
    </row>
    <row r="27" spans="1:17" s="32" customFormat="1" ht="30">
      <c r="A27" s="74" t="s">
        <v>19</v>
      </c>
      <c r="B27" s="78" t="s">
        <v>42</v>
      </c>
      <c r="C27" s="79">
        <v>1.73</v>
      </c>
      <c r="D27" s="80" t="s">
        <v>29</v>
      </c>
      <c r="E27" s="67"/>
      <c r="F27" s="55">
        <f>C27*E27</f>
        <v>0</v>
      </c>
      <c r="G27" s="70"/>
      <c r="H27" s="31"/>
    </row>
    <row r="28" spans="1:17" s="32" customFormat="1" ht="30">
      <c r="A28" s="74" t="s">
        <v>22</v>
      </c>
      <c r="B28" s="78" t="s">
        <v>43</v>
      </c>
      <c r="C28" s="79">
        <v>3.96</v>
      </c>
      <c r="D28" s="80" t="s">
        <v>29</v>
      </c>
      <c r="E28" s="67"/>
      <c r="F28" s="55">
        <f>C28*E28</f>
        <v>0</v>
      </c>
      <c r="G28" s="70"/>
      <c r="H28" s="31"/>
    </row>
    <row r="29" spans="1:17" s="32" customFormat="1" ht="30">
      <c r="A29" s="74" t="s">
        <v>24</v>
      </c>
      <c r="B29" s="78" t="s">
        <v>44</v>
      </c>
      <c r="C29" s="79">
        <v>2.02</v>
      </c>
      <c r="D29" s="80" t="s">
        <v>29</v>
      </c>
      <c r="E29" s="67"/>
      <c r="F29" s="55">
        <f>C29*E29</f>
        <v>0</v>
      </c>
      <c r="G29" s="70"/>
      <c r="H29" s="31"/>
    </row>
    <row r="30" spans="1:17" s="32" customFormat="1">
      <c r="A30" s="74" t="s">
        <v>27</v>
      </c>
      <c r="B30" s="81" t="s">
        <v>45</v>
      </c>
      <c r="C30" s="79">
        <v>120</v>
      </c>
      <c r="D30" s="80" t="s">
        <v>26</v>
      </c>
      <c r="E30" s="67"/>
      <c r="F30" s="55">
        <f>C30*E30</f>
        <v>0</v>
      </c>
      <c r="G30" s="70"/>
      <c r="H30" s="31"/>
    </row>
    <row r="31" spans="1:17" s="32" customFormat="1">
      <c r="A31" s="74" t="s">
        <v>30</v>
      </c>
      <c r="B31" s="75" t="s">
        <v>46</v>
      </c>
      <c r="C31" s="76">
        <v>1.22</v>
      </c>
      <c r="D31" s="77" t="s">
        <v>29</v>
      </c>
      <c r="E31" s="67"/>
      <c r="F31" s="55">
        <f>C31*E31</f>
        <v>0</v>
      </c>
      <c r="G31" s="70"/>
      <c r="H31" s="31"/>
    </row>
    <row r="32" spans="1:17" s="32" customFormat="1">
      <c r="A32" s="74" t="s">
        <v>32</v>
      </c>
      <c r="B32" s="81" t="s">
        <v>47</v>
      </c>
      <c r="C32" s="82">
        <f>(C26+C27+C28+C29+(C30*0.1)+C31)*1.3</f>
        <v>50.609000000000002</v>
      </c>
      <c r="D32" s="80" t="s">
        <v>29</v>
      </c>
      <c r="E32" s="67"/>
      <c r="F32" s="55">
        <f>C32*E32</f>
        <v>0</v>
      </c>
      <c r="G32" s="57">
        <f>SUM(F26:F32)</f>
        <v>0</v>
      </c>
      <c r="H32" s="31"/>
    </row>
    <row r="33" spans="1:8" s="32" customFormat="1">
      <c r="A33" s="74"/>
      <c r="B33" s="81" t="s">
        <v>48</v>
      </c>
      <c r="C33" s="67"/>
      <c r="D33" s="68"/>
      <c r="E33" s="67"/>
      <c r="F33" s="67"/>
      <c r="G33" s="70"/>
      <c r="H33" s="31"/>
    </row>
    <row r="34" spans="1:8" s="32" customFormat="1">
      <c r="A34" s="65" t="s">
        <v>49</v>
      </c>
      <c r="B34" s="71" t="s">
        <v>50</v>
      </c>
      <c r="C34" s="67"/>
      <c r="D34" s="68"/>
      <c r="E34" s="67"/>
      <c r="F34" s="67"/>
      <c r="G34" s="70"/>
      <c r="H34" s="31"/>
    </row>
    <row r="35" spans="1:8" s="32" customFormat="1">
      <c r="A35" s="74" t="s">
        <v>16</v>
      </c>
      <c r="B35" s="75" t="s">
        <v>51</v>
      </c>
      <c r="C35" s="76">
        <v>248</v>
      </c>
      <c r="D35" s="77" t="s">
        <v>29</v>
      </c>
      <c r="E35" s="67"/>
      <c r="F35" s="55">
        <f>C35*E35</f>
        <v>0</v>
      </c>
      <c r="G35" s="70"/>
      <c r="H35" s="31"/>
    </row>
    <row r="36" spans="1:8" s="32" customFormat="1" ht="30">
      <c r="A36" s="74" t="s">
        <v>19</v>
      </c>
      <c r="B36" s="83" t="s">
        <v>52</v>
      </c>
      <c r="C36" s="76">
        <v>3.45</v>
      </c>
      <c r="D36" s="77" t="s">
        <v>29</v>
      </c>
      <c r="E36" s="67"/>
      <c r="F36" s="55">
        <f>C36*E36</f>
        <v>0</v>
      </c>
      <c r="G36" s="70"/>
      <c r="H36" s="31"/>
    </row>
    <row r="37" spans="1:8" s="32" customFormat="1" ht="30">
      <c r="A37" s="74" t="s">
        <v>22</v>
      </c>
      <c r="B37" s="78" t="s">
        <v>53</v>
      </c>
      <c r="C37" s="79">
        <v>5.1100000000000003</v>
      </c>
      <c r="D37" s="80" t="s">
        <v>29</v>
      </c>
      <c r="E37" s="67"/>
      <c r="F37" s="55">
        <f>C37*E37</f>
        <v>0</v>
      </c>
      <c r="G37" s="70"/>
      <c r="H37" s="31"/>
    </row>
    <row r="38" spans="1:8" s="32" customFormat="1">
      <c r="A38" s="74" t="s">
        <v>24</v>
      </c>
      <c r="B38" s="81" t="s">
        <v>54</v>
      </c>
      <c r="C38" s="79">
        <v>198.4</v>
      </c>
      <c r="D38" s="80" t="s">
        <v>26</v>
      </c>
      <c r="E38" s="67"/>
      <c r="F38" s="55">
        <f>C38*E38</f>
        <v>0</v>
      </c>
      <c r="G38" s="70"/>
      <c r="H38" s="31"/>
    </row>
    <row r="39" spans="1:8" s="32" customFormat="1">
      <c r="A39" s="74" t="s">
        <v>27</v>
      </c>
      <c r="B39" s="81" t="s">
        <v>47</v>
      </c>
      <c r="C39" s="84">
        <f>SUM(C35+C36+C37)+C38*0.1</f>
        <v>276.39999999999998</v>
      </c>
      <c r="D39" s="80" t="s">
        <v>29</v>
      </c>
      <c r="E39" s="67"/>
      <c r="F39" s="55">
        <f>C39*E39</f>
        <v>0</v>
      </c>
      <c r="G39" s="57">
        <f>SUM(F35:F39)</f>
        <v>0</v>
      </c>
      <c r="H39" s="31"/>
    </row>
    <row r="40" spans="1:8" s="32" customFormat="1">
      <c r="A40" s="74"/>
      <c r="B40" s="81"/>
      <c r="C40" s="79"/>
      <c r="D40" s="80"/>
      <c r="E40" s="67"/>
      <c r="F40" s="55"/>
      <c r="G40" s="70"/>
      <c r="H40" s="31"/>
    </row>
    <row r="41" spans="1:8" s="32" customFormat="1">
      <c r="A41" s="65" t="s">
        <v>55</v>
      </c>
      <c r="B41" s="71" t="s">
        <v>56</v>
      </c>
      <c r="C41" s="85"/>
      <c r="D41" s="80"/>
      <c r="E41" s="67"/>
      <c r="F41" s="55"/>
      <c r="G41" s="70"/>
      <c r="H41" s="31"/>
    </row>
    <row r="42" spans="1:8" s="32" customFormat="1" ht="14.25" customHeight="1">
      <c r="A42" s="74" t="s">
        <v>16</v>
      </c>
      <c r="B42" s="81" t="s">
        <v>57</v>
      </c>
      <c r="C42" s="79">
        <v>1750</v>
      </c>
      <c r="D42" s="80" t="s">
        <v>26</v>
      </c>
      <c r="E42" s="67"/>
      <c r="F42" s="55">
        <f>C42*E42</f>
        <v>0</v>
      </c>
      <c r="G42" s="70"/>
      <c r="H42" s="31"/>
    </row>
    <row r="43" spans="1:8" s="32" customFormat="1" ht="14.25" customHeight="1">
      <c r="A43" s="74" t="s">
        <v>19</v>
      </c>
      <c r="B43" s="81" t="s">
        <v>58</v>
      </c>
      <c r="C43" s="79">
        <v>221</v>
      </c>
      <c r="D43" s="86" t="s">
        <v>26</v>
      </c>
      <c r="E43" s="67"/>
      <c r="F43" s="55">
        <f>C43*E43</f>
        <v>0</v>
      </c>
      <c r="G43" s="70"/>
      <c r="H43" s="31"/>
    </row>
    <row r="44" spans="1:8" s="32" customFormat="1" ht="30">
      <c r="A44" s="74" t="s">
        <v>22</v>
      </c>
      <c r="B44" s="83" t="s">
        <v>59</v>
      </c>
      <c r="C44" s="87">
        <v>2241.9699999999998</v>
      </c>
      <c r="D44" s="77" t="s">
        <v>29</v>
      </c>
      <c r="E44" s="67"/>
      <c r="F44" s="55">
        <f>C44*E44</f>
        <v>0</v>
      </c>
      <c r="G44" s="70"/>
      <c r="H44" s="31"/>
    </row>
    <row r="45" spans="1:8" s="32" customFormat="1">
      <c r="A45" s="74" t="s">
        <v>24</v>
      </c>
      <c r="B45" s="81" t="s">
        <v>47</v>
      </c>
      <c r="C45" s="84">
        <f>(C42*0.1)+(C43*0.15)+C44</f>
        <v>2450.12</v>
      </c>
      <c r="D45" s="80" t="s">
        <v>29</v>
      </c>
      <c r="E45" s="67"/>
      <c r="F45" s="55">
        <f>C45*E45</f>
        <v>0</v>
      </c>
      <c r="G45" s="57">
        <f>SUM(F42:F45)</f>
        <v>0</v>
      </c>
      <c r="H45" s="31"/>
    </row>
    <row r="46" spans="1:8" s="32" customFormat="1">
      <c r="A46" s="74"/>
      <c r="B46" s="81" t="s">
        <v>48</v>
      </c>
      <c r="C46" s="88"/>
      <c r="D46" s="68"/>
      <c r="E46" s="67"/>
      <c r="F46" s="67"/>
      <c r="G46" s="70"/>
      <c r="H46" s="31"/>
    </row>
    <row r="47" spans="1:8" s="32" customFormat="1">
      <c r="A47" s="65" t="s">
        <v>60</v>
      </c>
      <c r="B47" s="71" t="s">
        <v>61</v>
      </c>
      <c r="C47" s="88"/>
      <c r="D47" s="68"/>
      <c r="E47" s="67"/>
      <c r="F47" s="67"/>
      <c r="G47" s="70"/>
      <c r="H47" s="31"/>
    </row>
    <row r="48" spans="1:8" s="32" customFormat="1">
      <c r="A48" s="74" t="s">
        <v>16</v>
      </c>
      <c r="B48" s="81" t="s">
        <v>41</v>
      </c>
      <c r="C48" s="79">
        <v>84.7</v>
      </c>
      <c r="D48" s="86" t="s">
        <v>29</v>
      </c>
      <c r="E48" s="67"/>
      <c r="F48" s="55">
        <f>C48*E48</f>
        <v>0</v>
      </c>
      <c r="G48" s="70"/>
      <c r="H48" s="31"/>
    </row>
    <row r="49" spans="1:8" s="32" customFormat="1">
      <c r="A49" s="74" t="s">
        <v>19</v>
      </c>
      <c r="B49" s="81" t="s">
        <v>62</v>
      </c>
      <c r="C49" s="79">
        <v>34.46</v>
      </c>
      <c r="D49" s="86" t="s">
        <v>29</v>
      </c>
      <c r="E49" s="67"/>
      <c r="F49" s="55">
        <f>C49*E49</f>
        <v>0</v>
      </c>
      <c r="G49" s="70"/>
      <c r="H49" s="31"/>
    </row>
    <row r="50" spans="1:8" s="32" customFormat="1" ht="30">
      <c r="A50" s="74" t="s">
        <v>22</v>
      </c>
      <c r="B50" s="78" t="s">
        <v>63</v>
      </c>
      <c r="C50" s="79">
        <v>5.54</v>
      </c>
      <c r="D50" s="86" t="s">
        <v>29</v>
      </c>
      <c r="E50" s="67"/>
      <c r="F50" s="55">
        <f>C50*E50</f>
        <v>0</v>
      </c>
      <c r="G50" s="70"/>
      <c r="H50" s="31"/>
    </row>
    <row r="51" spans="1:8" s="32" customFormat="1" ht="30">
      <c r="A51" s="74" t="s">
        <v>24</v>
      </c>
      <c r="B51" s="78" t="s">
        <v>64</v>
      </c>
      <c r="C51" s="79">
        <v>1.919</v>
      </c>
      <c r="D51" s="86" t="s">
        <v>29</v>
      </c>
      <c r="E51" s="67"/>
      <c r="F51" s="55">
        <f>C51*E51</f>
        <v>0</v>
      </c>
      <c r="G51" s="70"/>
      <c r="H51" s="31"/>
    </row>
    <row r="52" spans="1:8" s="32" customFormat="1">
      <c r="A52" s="74" t="s">
        <v>27</v>
      </c>
      <c r="B52" s="81" t="s">
        <v>65</v>
      </c>
      <c r="C52" s="79">
        <v>653.65</v>
      </c>
      <c r="D52" s="86" t="s">
        <v>26</v>
      </c>
      <c r="E52" s="67"/>
      <c r="F52" s="55">
        <f>C52*E52</f>
        <v>0</v>
      </c>
      <c r="G52" s="70"/>
      <c r="H52" s="31"/>
    </row>
    <row r="53" spans="1:8" s="32" customFormat="1">
      <c r="A53" s="74" t="s">
        <v>30</v>
      </c>
      <c r="B53" s="81" t="s">
        <v>66</v>
      </c>
      <c r="C53" s="79">
        <v>145.25</v>
      </c>
      <c r="D53" s="86" t="s">
        <v>26</v>
      </c>
      <c r="E53" s="67"/>
      <c r="F53" s="55">
        <f t="shared" ref="F53" si="0">C53*E53</f>
        <v>0</v>
      </c>
      <c r="G53" s="70"/>
      <c r="H53" s="31"/>
    </row>
    <row r="54" spans="1:8" s="32" customFormat="1">
      <c r="A54" s="74" t="s">
        <v>32</v>
      </c>
      <c r="B54" s="75" t="s">
        <v>67</v>
      </c>
      <c r="C54" s="76">
        <v>20.95</v>
      </c>
      <c r="D54" s="89" t="s">
        <v>26</v>
      </c>
      <c r="E54" s="67"/>
      <c r="F54" s="55">
        <f>C54*E54</f>
        <v>0</v>
      </c>
      <c r="G54" s="70"/>
      <c r="H54" s="31"/>
    </row>
    <row r="55" spans="1:8" s="32" customFormat="1">
      <c r="A55" s="74" t="s">
        <v>68</v>
      </c>
      <c r="B55" s="81" t="s">
        <v>69</v>
      </c>
      <c r="C55" s="79">
        <v>670.94</v>
      </c>
      <c r="D55" s="86" t="s">
        <v>26</v>
      </c>
      <c r="E55" s="67"/>
      <c r="F55" s="55">
        <f>C55*E55</f>
        <v>0</v>
      </c>
      <c r="G55" s="70"/>
      <c r="H55" s="31"/>
    </row>
    <row r="56" spans="1:8" s="32" customFormat="1">
      <c r="A56" s="74" t="s">
        <v>70</v>
      </c>
      <c r="B56" s="81" t="s">
        <v>47</v>
      </c>
      <c r="C56" s="90">
        <f>(C48+C49+C50+C51+C52+(C53*0.15)+(C54*0.1)+(C55*0.1))*1.3</f>
        <v>1132.6191500000002</v>
      </c>
      <c r="D56" s="91" t="s">
        <v>29</v>
      </c>
      <c r="E56" s="67"/>
      <c r="F56" s="55">
        <f>C56*E56</f>
        <v>0</v>
      </c>
      <c r="G56" s="57">
        <f>SUM(F48:F56)</f>
        <v>0</v>
      </c>
      <c r="H56" s="31"/>
    </row>
    <row r="57" spans="1:8" s="32" customFormat="1">
      <c r="A57" s="26"/>
      <c r="B57" s="81" t="s">
        <v>48</v>
      </c>
      <c r="C57" s="67"/>
      <c r="D57" s="68"/>
      <c r="E57" s="67"/>
      <c r="F57" s="67"/>
      <c r="G57" s="70"/>
      <c r="H57" s="31"/>
    </row>
    <row r="58" spans="1:8" s="32" customFormat="1" ht="30" customHeight="1">
      <c r="A58" s="65" t="s">
        <v>71</v>
      </c>
      <c r="B58" s="92" t="s">
        <v>72</v>
      </c>
      <c r="C58" s="93"/>
      <c r="D58" s="86"/>
      <c r="E58" s="67"/>
      <c r="F58" s="67"/>
      <c r="G58" s="70"/>
      <c r="H58" s="31"/>
    </row>
    <row r="59" spans="1:8" s="32" customFormat="1">
      <c r="A59" s="74" t="s">
        <v>16</v>
      </c>
      <c r="B59" s="81" t="s">
        <v>73</v>
      </c>
      <c r="C59" s="94">
        <v>936</v>
      </c>
      <c r="D59" s="86" t="s">
        <v>26</v>
      </c>
      <c r="E59" s="67"/>
      <c r="F59" s="55">
        <f>C59*E59</f>
        <v>0</v>
      </c>
      <c r="G59" s="70"/>
      <c r="H59" s="31"/>
    </row>
    <row r="60" spans="1:8" s="32" customFormat="1">
      <c r="A60" s="74" t="s">
        <v>24</v>
      </c>
      <c r="B60" s="81" t="s">
        <v>74</v>
      </c>
      <c r="C60" s="94">
        <v>29.7</v>
      </c>
      <c r="D60" s="86" t="s">
        <v>26</v>
      </c>
      <c r="E60" s="67"/>
      <c r="F60" s="55">
        <f>C60*E60</f>
        <v>0</v>
      </c>
      <c r="G60" s="70"/>
      <c r="H60" s="31"/>
    </row>
    <row r="61" spans="1:8" s="32" customFormat="1">
      <c r="A61" s="95" t="s">
        <v>27</v>
      </c>
      <c r="B61" s="71" t="s">
        <v>75</v>
      </c>
      <c r="C61" s="94"/>
      <c r="D61" s="86"/>
      <c r="E61" s="67"/>
      <c r="F61" s="67"/>
      <c r="G61" s="70"/>
      <c r="H61" s="31"/>
    </row>
    <row r="62" spans="1:8" s="32" customFormat="1">
      <c r="A62" s="74" t="s">
        <v>76</v>
      </c>
      <c r="B62" s="81" t="s">
        <v>77</v>
      </c>
      <c r="C62" s="94">
        <v>45.98</v>
      </c>
      <c r="D62" s="86" t="s">
        <v>26</v>
      </c>
      <c r="E62" s="67"/>
      <c r="F62" s="55">
        <f>C62*E62</f>
        <v>0</v>
      </c>
      <c r="G62" s="70"/>
      <c r="H62" s="31"/>
    </row>
    <row r="63" spans="1:8" s="32" customFormat="1">
      <c r="A63" s="74" t="s">
        <v>78</v>
      </c>
      <c r="B63" s="81" t="s">
        <v>79</v>
      </c>
      <c r="C63" s="94">
        <v>2.5499999999999998</v>
      </c>
      <c r="D63" s="86" t="s">
        <v>29</v>
      </c>
      <c r="E63" s="67"/>
      <c r="F63" s="55">
        <f>C63*E63</f>
        <v>0</v>
      </c>
      <c r="G63" s="70"/>
      <c r="H63" s="31"/>
    </row>
    <row r="64" spans="1:8" s="32" customFormat="1">
      <c r="A64" s="74" t="s">
        <v>80</v>
      </c>
      <c r="B64" s="81" t="s">
        <v>81</v>
      </c>
      <c r="C64" s="94">
        <v>5.1100000000000003</v>
      </c>
      <c r="D64" s="86" t="s">
        <v>29</v>
      </c>
      <c r="E64" s="67"/>
      <c r="F64" s="55">
        <f>C64*E64</f>
        <v>0</v>
      </c>
      <c r="G64" s="70"/>
      <c r="H64" s="31"/>
    </row>
    <row r="65" spans="1:8" s="32" customFormat="1">
      <c r="A65" s="74" t="s">
        <v>82</v>
      </c>
      <c r="B65" s="81" t="s">
        <v>83</v>
      </c>
      <c r="C65" s="94">
        <v>72.8</v>
      </c>
      <c r="D65" s="86" t="s">
        <v>26</v>
      </c>
      <c r="E65" s="67"/>
      <c r="F65" s="55">
        <f t="shared" ref="F65" si="1">C65*E65</f>
        <v>0</v>
      </c>
      <c r="G65" s="70"/>
      <c r="H65" s="31"/>
    </row>
    <row r="66" spans="1:8" s="32" customFormat="1">
      <c r="A66" s="74" t="s">
        <v>84</v>
      </c>
      <c r="B66" s="81" t="s">
        <v>85</v>
      </c>
      <c r="C66" s="94">
        <v>2.5499999999999998</v>
      </c>
      <c r="D66" s="86" t="s">
        <v>29</v>
      </c>
      <c r="E66" s="67"/>
      <c r="F66" s="55">
        <f>C66*E66</f>
        <v>0</v>
      </c>
      <c r="G66" s="70"/>
      <c r="H66" s="31"/>
    </row>
    <row r="67" spans="1:8" s="32" customFormat="1">
      <c r="A67" s="74" t="s">
        <v>86</v>
      </c>
      <c r="B67" s="81" t="s">
        <v>87</v>
      </c>
      <c r="C67" s="94">
        <v>5.1100000000000003</v>
      </c>
      <c r="D67" s="86" t="s">
        <v>29</v>
      </c>
      <c r="E67" s="67"/>
      <c r="F67" s="55">
        <f>C67*E67</f>
        <v>0</v>
      </c>
      <c r="G67" s="70"/>
      <c r="H67" s="31"/>
    </row>
    <row r="68" spans="1:8" s="32" customFormat="1">
      <c r="A68" s="74" t="s">
        <v>30</v>
      </c>
      <c r="B68" s="81" t="s">
        <v>88</v>
      </c>
      <c r="C68" s="94">
        <v>721.28</v>
      </c>
      <c r="D68" s="86" t="s">
        <v>26</v>
      </c>
      <c r="E68" s="67"/>
      <c r="F68" s="55">
        <f>C68*E68</f>
        <v>0</v>
      </c>
      <c r="G68" s="70"/>
      <c r="H68" s="31"/>
    </row>
    <row r="69" spans="1:8" s="32" customFormat="1">
      <c r="A69" s="74" t="s">
        <v>32</v>
      </c>
      <c r="B69" s="81" t="s">
        <v>47</v>
      </c>
      <c r="C69" s="94">
        <f>((C62*0.15)+C63+C64+(C65*0.15)+C66+C67+(C68*0.1))*1.3</f>
        <v>136.84450000000001</v>
      </c>
      <c r="D69" s="86" t="s">
        <v>29</v>
      </c>
      <c r="E69" s="67"/>
      <c r="F69" s="55">
        <f>C69*E69</f>
        <v>0</v>
      </c>
      <c r="G69" s="57">
        <f>SUM(F59:F69)</f>
        <v>0</v>
      </c>
      <c r="H69" s="31"/>
    </row>
    <row r="70" spans="1:8" s="32" customFormat="1">
      <c r="A70" s="74"/>
      <c r="B70" s="96"/>
      <c r="C70" s="67"/>
      <c r="D70" s="68"/>
      <c r="E70" s="67"/>
      <c r="F70" s="67"/>
      <c r="G70" s="70"/>
      <c r="H70" s="31"/>
    </row>
    <row r="71" spans="1:8" s="32" customFormat="1">
      <c r="A71" s="65" t="s">
        <v>89</v>
      </c>
      <c r="B71" s="71" t="s">
        <v>90</v>
      </c>
      <c r="C71" s="67"/>
      <c r="D71" s="68"/>
      <c r="E71" s="67"/>
      <c r="F71" s="67"/>
      <c r="G71" s="70"/>
      <c r="H71" s="31"/>
    </row>
    <row r="72" spans="1:8" s="32" customFormat="1">
      <c r="A72" s="74" t="s">
        <v>16</v>
      </c>
      <c r="B72" s="81" t="s">
        <v>91</v>
      </c>
      <c r="C72" s="94">
        <v>55.95</v>
      </c>
      <c r="D72" s="86" t="s">
        <v>29</v>
      </c>
      <c r="E72" s="67"/>
      <c r="F72" s="55">
        <f>C72*E72</f>
        <v>0</v>
      </c>
      <c r="G72" s="70"/>
      <c r="H72" s="31"/>
    </row>
    <row r="73" spans="1:8" s="32" customFormat="1">
      <c r="A73" s="74" t="s">
        <v>19</v>
      </c>
      <c r="B73" s="81" t="s">
        <v>92</v>
      </c>
      <c r="C73" s="94">
        <v>407.75</v>
      </c>
      <c r="D73" s="86" t="s">
        <v>26</v>
      </c>
      <c r="E73" s="67"/>
      <c r="F73" s="55">
        <f>C73*E73</f>
        <v>0</v>
      </c>
      <c r="G73" s="70"/>
      <c r="H73" s="31"/>
    </row>
    <row r="74" spans="1:8" s="32" customFormat="1">
      <c r="A74" s="74" t="s">
        <v>22</v>
      </c>
      <c r="B74" s="81" t="s">
        <v>93</v>
      </c>
      <c r="C74" s="94">
        <v>4.32</v>
      </c>
      <c r="D74" s="86" t="s">
        <v>29</v>
      </c>
      <c r="E74" s="67"/>
      <c r="F74" s="55">
        <f>C74*E74</f>
        <v>0</v>
      </c>
      <c r="G74" s="70"/>
      <c r="H74" s="31"/>
    </row>
    <row r="75" spans="1:8" s="32" customFormat="1">
      <c r="A75" s="74" t="s">
        <v>24</v>
      </c>
      <c r="B75" s="81" t="s">
        <v>94</v>
      </c>
      <c r="C75" s="94">
        <v>304</v>
      </c>
      <c r="D75" s="86" t="s">
        <v>26</v>
      </c>
      <c r="E75" s="67"/>
      <c r="F75" s="55">
        <f>C75*E75</f>
        <v>0</v>
      </c>
      <c r="G75" s="70"/>
      <c r="H75" s="31"/>
    </row>
    <row r="76" spans="1:8" s="32" customFormat="1">
      <c r="A76" s="74" t="s">
        <v>27</v>
      </c>
      <c r="B76" s="81" t="s">
        <v>95</v>
      </c>
      <c r="C76" s="94">
        <v>285</v>
      </c>
      <c r="D76" s="86" t="s">
        <v>29</v>
      </c>
      <c r="E76" s="67"/>
      <c r="F76" s="55">
        <f>C76*E76</f>
        <v>0</v>
      </c>
      <c r="G76" s="70"/>
      <c r="H76" s="31"/>
    </row>
    <row r="77" spans="1:8" s="32" customFormat="1">
      <c r="A77" s="74" t="s">
        <v>30</v>
      </c>
      <c r="B77" s="81" t="s">
        <v>47</v>
      </c>
      <c r="C77" s="94">
        <f>(C72+(C73*0.15)+C74+(C75*0.1)+C76)*1.3</f>
        <v>567.88225</v>
      </c>
      <c r="D77" s="86" t="s">
        <v>29</v>
      </c>
      <c r="E77" s="67"/>
      <c r="F77" s="55">
        <f>C77*E77</f>
        <v>0</v>
      </c>
      <c r="G77" s="57">
        <f>SUM(F72:F77)</f>
        <v>0</v>
      </c>
      <c r="H77" s="31"/>
    </row>
    <row r="78" spans="1:8" s="32" customFormat="1">
      <c r="A78" s="74"/>
      <c r="B78" s="81" t="s">
        <v>48</v>
      </c>
      <c r="C78" s="97"/>
      <c r="D78" s="68"/>
      <c r="E78" s="67"/>
      <c r="F78" s="67"/>
      <c r="G78" s="70"/>
      <c r="H78" s="31"/>
    </row>
    <row r="79" spans="1:8" s="32" customFormat="1">
      <c r="A79" s="65" t="s">
        <v>96</v>
      </c>
      <c r="B79" s="71" t="s">
        <v>97</v>
      </c>
      <c r="C79" s="97"/>
      <c r="D79" s="68"/>
      <c r="E79" s="67"/>
      <c r="F79" s="67"/>
      <c r="G79" s="70"/>
      <c r="H79" s="31"/>
    </row>
    <row r="80" spans="1:8" s="32" customFormat="1">
      <c r="A80" s="74" t="s">
        <v>16</v>
      </c>
      <c r="B80" s="81" t="s">
        <v>98</v>
      </c>
      <c r="C80" s="94">
        <v>64</v>
      </c>
      <c r="D80" s="86" t="s">
        <v>29</v>
      </c>
      <c r="E80" s="67"/>
      <c r="F80" s="55">
        <f>C80*E80</f>
        <v>0</v>
      </c>
      <c r="G80" s="70"/>
      <c r="H80" s="31"/>
    </row>
    <row r="81" spans="1:8" s="32" customFormat="1">
      <c r="A81" s="74" t="s">
        <v>19</v>
      </c>
      <c r="B81" s="81" t="s">
        <v>99</v>
      </c>
      <c r="C81" s="94">
        <v>1.46</v>
      </c>
      <c r="D81" s="86" t="s">
        <v>29</v>
      </c>
      <c r="E81" s="67"/>
      <c r="F81" s="55">
        <f>C81*E81</f>
        <v>0</v>
      </c>
      <c r="G81" s="70"/>
      <c r="H81" s="31"/>
    </row>
    <row r="82" spans="1:8" s="32" customFormat="1">
      <c r="A82" s="74" t="s">
        <v>22</v>
      </c>
      <c r="B82" s="81" t="s">
        <v>92</v>
      </c>
      <c r="C82" s="94">
        <v>336.4</v>
      </c>
      <c r="D82" s="86" t="s">
        <v>26</v>
      </c>
      <c r="E82" s="67"/>
      <c r="F82" s="55">
        <f>C82*E82</f>
        <v>0</v>
      </c>
      <c r="G82" s="70"/>
      <c r="H82" s="31"/>
    </row>
    <row r="83" spans="1:8" s="32" customFormat="1">
      <c r="A83" s="74" t="s">
        <v>24</v>
      </c>
      <c r="B83" s="75" t="s">
        <v>100</v>
      </c>
      <c r="C83" s="98">
        <v>0.75</v>
      </c>
      <c r="D83" s="86" t="s">
        <v>29</v>
      </c>
      <c r="E83" s="67"/>
      <c r="F83" s="55">
        <f>C83*E83</f>
        <v>0</v>
      </c>
      <c r="G83" s="70"/>
      <c r="H83" s="31"/>
    </row>
    <row r="84" spans="1:8" s="32" customFormat="1">
      <c r="A84" s="74" t="s">
        <v>27</v>
      </c>
      <c r="B84" s="81" t="s">
        <v>101</v>
      </c>
      <c r="C84" s="94">
        <v>9.1199999999999992</v>
      </c>
      <c r="D84" s="86" t="s">
        <v>29</v>
      </c>
      <c r="E84" s="67"/>
      <c r="F84" s="55">
        <f>C84*E84</f>
        <v>0</v>
      </c>
      <c r="G84" s="70"/>
      <c r="H84" s="31"/>
    </row>
    <row r="85" spans="1:8" s="32" customFormat="1">
      <c r="A85" s="74" t="s">
        <v>30</v>
      </c>
      <c r="B85" s="81" t="s">
        <v>94</v>
      </c>
      <c r="C85" s="94">
        <v>475</v>
      </c>
      <c r="D85" s="86" t="s">
        <v>26</v>
      </c>
      <c r="E85" s="67"/>
      <c r="F85" s="55">
        <f>C85*E85</f>
        <v>0</v>
      </c>
      <c r="G85" s="70"/>
      <c r="H85" s="31"/>
    </row>
    <row r="86" spans="1:8" s="32" customFormat="1">
      <c r="A86" s="74" t="s">
        <v>32</v>
      </c>
      <c r="B86" s="81" t="s">
        <v>102</v>
      </c>
      <c r="C86" s="94">
        <v>285</v>
      </c>
      <c r="D86" s="86" t="s">
        <v>29</v>
      </c>
      <c r="E86" s="67"/>
      <c r="F86" s="55">
        <f>C86*E86</f>
        <v>0</v>
      </c>
      <c r="G86" s="70"/>
      <c r="H86" s="31"/>
    </row>
    <row r="87" spans="1:8" s="32" customFormat="1" ht="30">
      <c r="A87" s="74" t="s">
        <v>68</v>
      </c>
      <c r="B87" s="78" t="s">
        <v>103</v>
      </c>
      <c r="C87" s="94">
        <v>3.12</v>
      </c>
      <c r="D87" s="68" t="s">
        <v>29</v>
      </c>
      <c r="E87" s="67"/>
      <c r="F87" s="55">
        <f>C87*E87</f>
        <v>0</v>
      </c>
      <c r="G87" s="70"/>
      <c r="H87" s="31"/>
    </row>
    <row r="88" spans="1:8" s="32" customFormat="1">
      <c r="A88" s="74" t="s">
        <v>70</v>
      </c>
      <c r="B88" s="81" t="s">
        <v>47</v>
      </c>
      <c r="C88" s="94">
        <f>(C80+C81+(C82*0.15)+(C83*0.12)+C84+(C85*0.1)+C86+C87)*1.3</f>
        <v>598.97500000000002</v>
      </c>
      <c r="D88" s="86" t="s">
        <v>29</v>
      </c>
      <c r="E88" s="67"/>
      <c r="F88" s="55">
        <f>C88*E88</f>
        <v>0</v>
      </c>
      <c r="G88" s="57">
        <f>SUM(F80:F88)</f>
        <v>0</v>
      </c>
      <c r="H88" s="31"/>
    </row>
    <row r="89" spans="1:8" s="32" customFormat="1">
      <c r="A89" s="74"/>
      <c r="B89" s="81" t="s">
        <v>48</v>
      </c>
      <c r="C89" s="67"/>
      <c r="D89" s="68"/>
      <c r="E89" s="67"/>
      <c r="F89" s="67"/>
      <c r="G89" s="70"/>
      <c r="H89" s="31"/>
    </row>
    <row r="90" spans="1:8" s="32" customFormat="1">
      <c r="A90" s="65" t="s">
        <v>104</v>
      </c>
      <c r="B90" s="71" t="s">
        <v>105</v>
      </c>
      <c r="C90" s="67"/>
      <c r="D90" s="68"/>
      <c r="E90" s="67"/>
      <c r="F90" s="67"/>
      <c r="G90" s="70"/>
      <c r="H90" s="31"/>
    </row>
    <row r="91" spans="1:8" s="32" customFormat="1">
      <c r="A91" s="74" t="s">
        <v>16</v>
      </c>
      <c r="B91" s="81" t="s">
        <v>98</v>
      </c>
      <c r="C91" s="94">
        <v>56.17</v>
      </c>
      <c r="D91" s="86" t="s">
        <v>29</v>
      </c>
      <c r="E91" s="67"/>
      <c r="F91" s="55">
        <f>C91*E91</f>
        <v>0</v>
      </c>
      <c r="G91" s="70"/>
      <c r="H91" s="31"/>
    </row>
    <row r="92" spans="1:8" s="32" customFormat="1">
      <c r="A92" s="74" t="s">
        <v>19</v>
      </c>
      <c r="B92" s="81" t="s">
        <v>92</v>
      </c>
      <c r="C92" s="94">
        <v>368.4</v>
      </c>
      <c r="D92" s="86" t="s">
        <v>26</v>
      </c>
      <c r="E92" s="67"/>
      <c r="F92" s="55">
        <f>C92*E92</f>
        <v>0</v>
      </c>
      <c r="G92" s="70"/>
      <c r="H92" s="31"/>
    </row>
    <row r="93" spans="1:8" s="32" customFormat="1">
      <c r="A93" s="74" t="s">
        <v>22</v>
      </c>
      <c r="B93" s="81" t="s">
        <v>106</v>
      </c>
      <c r="C93" s="94">
        <v>9.84</v>
      </c>
      <c r="D93" s="86" t="s">
        <v>29</v>
      </c>
      <c r="E93" s="67"/>
      <c r="F93" s="55">
        <f>C93*E93</f>
        <v>0</v>
      </c>
      <c r="G93" s="70"/>
      <c r="H93" s="31"/>
    </row>
    <row r="94" spans="1:8" s="32" customFormat="1">
      <c r="A94" s="74" t="s">
        <v>24</v>
      </c>
      <c r="B94" s="81" t="s">
        <v>107</v>
      </c>
      <c r="C94" s="94">
        <v>391.6</v>
      </c>
      <c r="D94" s="86" t="s">
        <v>26</v>
      </c>
      <c r="E94" s="67"/>
      <c r="F94" s="55">
        <f>C94*E94</f>
        <v>0</v>
      </c>
      <c r="G94" s="70"/>
      <c r="H94" s="31"/>
    </row>
    <row r="95" spans="1:8" s="32" customFormat="1">
      <c r="A95" s="74" t="s">
        <v>27</v>
      </c>
      <c r="B95" s="81" t="s">
        <v>108</v>
      </c>
      <c r="C95" s="94">
        <v>215.2</v>
      </c>
      <c r="D95" s="86" t="s">
        <v>26</v>
      </c>
      <c r="E95" s="67"/>
      <c r="F95" s="55">
        <f>C95*E95</f>
        <v>0</v>
      </c>
      <c r="G95" s="70"/>
      <c r="H95" s="31"/>
    </row>
    <row r="96" spans="1:8" s="32" customFormat="1">
      <c r="A96" s="74" t="s">
        <v>30</v>
      </c>
      <c r="B96" s="81" t="s">
        <v>109</v>
      </c>
      <c r="C96" s="94">
        <v>20</v>
      </c>
      <c r="D96" s="86" t="s">
        <v>26</v>
      </c>
      <c r="E96" s="67"/>
      <c r="F96" s="55">
        <f>C96*E96</f>
        <v>0</v>
      </c>
      <c r="G96" s="70"/>
      <c r="H96" s="31"/>
    </row>
    <row r="97" spans="1:17" s="32" customFormat="1">
      <c r="A97" s="74" t="s">
        <v>32</v>
      </c>
      <c r="B97" s="81" t="s">
        <v>110</v>
      </c>
      <c r="C97" s="94">
        <v>576.46</v>
      </c>
      <c r="D97" s="86" t="s">
        <v>29</v>
      </c>
      <c r="E97" s="67"/>
      <c r="F97" s="55">
        <f>C97*E97</f>
        <v>0</v>
      </c>
      <c r="G97" s="70"/>
      <c r="H97" s="31"/>
    </row>
    <row r="98" spans="1:17" s="32" customFormat="1">
      <c r="A98" s="74" t="s">
        <v>68</v>
      </c>
      <c r="B98" s="81" t="s">
        <v>47</v>
      </c>
      <c r="C98" s="94">
        <f>(C91+(C92*0.15)+C93+(C94*0.1)+(C95*0.1)+(C96*0.15)+C97)*1.3</f>
        <v>989.83300000000008</v>
      </c>
      <c r="D98" s="86" t="s">
        <v>29</v>
      </c>
      <c r="E98" s="67"/>
      <c r="F98" s="55">
        <f>C98*E98</f>
        <v>0</v>
      </c>
      <c r="G98" s="70"/>
      <c r="H98" s="31"/>
    </row>
    <row r="99" spans="1:17" s="32" customFormat="1" ht="30">
      <c r="A99" s="74" t="s">
        <v>70</v>
      </c>
      <c r="B99" s="83" t="s">
        <v>111</v>
      </c>
      <c r="C99" s="98">
        <v>98.42</v>
      </c>
      <c r="D99" s="68" t="s">
        <v>29</v>
      </c>
      <c r="E99" s="67"/>
      <c r="F99" s="55">
        <f>C99*E99</f>
        <v>0</v>
      </c>
      <c r="G99" s="70"/>
      <c r="H99" s="31"/>
    </row>
    <row r="100" spans="1:17" s="32" customFormat="1" ht="30">
      <c r="A100" s="74" t="s">
        <v>112</v>
      </c>
      <c r="B100" s="83" t="s">
        <v>113</v>
      </c>
      <c r="C100" s="98">
        <v>68.88</v>
      </c>
      <c r="D100" s="68" t="s">
        <v>29</v>
      </c>
      <c r="E100" s="67"/>
      <c r="F100" s="55">
        <f>C100*E100</f>
        <v>0</v>
      </c>
      <c r="G100" s="57">
        <f>SUM(F91:F100)</f>
        <v>0</v>
      </c>
      <c r="H100" s="31"/>
    </row>
    <row r="101" spans="1:17" s="32" customFormat="1">
      <c r="A101" s="26"/>
      <c r="B101" s="96"/>
      <c r="C101" s="67"/>
      <c r="D101" s="68"/>
      <c r="E101" s="67"/>
      <c r="F101" s="67"/>
      <c r="G101" s="70"/>
      <c r="H101" s="31"/>
    </row>
    <row r="102" spans="1:17" s="32" customFormat="1">
      <c r="A102" s="60"/>
      <c r="B102" s="61" t="s">
        <v>114</v>
      </c>
      <c r="C102" s="61"/>
      <c r="D102" s="61"/>
      <c r="E102" s="61"/>
      <c r="F102" s="28" t="s">
        <v>35</v>
      </c>
      <c r="G102" s="62">
        <f>SUM(G32:G100)</f>
        <v>0</v>
      </c>
      <c r="H102" s="40"/>
    </row>
    <row r="103" spans="1:17" s="32" customFormat="1">
      <c r="A103" s="33"/>
      <c r="B103" s="63"/>
      <c r="C103" s="63"/>
      <c r="D103" s="29"/>
      <c r="E103" s="64"/>
      <c r="F103" s="30"/>
      <c r="G103" s="28"/>
      <c r="H103" s="40"/>
    </row>
    <row r="104" spans="1:17" s="32" customFormat="1">
      <c r="A104" s="60"/>
      <c r="B104" s="61" t="s">
        <v>115</v>
      </c>
      <c r="C104" s="61"/>
      <c r="D104" s="61"/>
      <c r="E104" s="61"/>
      <c r="F104" s="28" t="s">
        <v>35</v>
      </c>
      <c r="G104" s="62">
        <f>SUM(G102+G21)</f>
        <v>0</v>
      </c>
      <c r="H104" s="40"/>
    </row>
    <row r="105" spans="1:17" s="32" customFormat="1">
      <c r="A105" s="33"/>
      <c r="B105" s="63"/>
      <c r="C105" s="63"/>
      <c r="D105" s="29"/>
      <c r="E105" s="64"/>
      <c r="F105" s="30"/>
      <c r="G105" s="28"/>
      <c r="H105" s="40"/>
    </row>
    <row r="106" spans="1:17" s="32" customFormat="1">
      <c r="A106" s="33" t="s">
        <v>116</v>
      </c>
      <c r="B106" s="66" t="s">
        <v>117</v>
      </c>
      <c r="C106" s="99"/>
      <c r="D106" s="29"/>
      <c r="E106" s="64"/>
      <c r="F106" s="30"/>
      <c r="G106" s="28"/>
      <c r="H106" s="40"/>
    </row>
    <row r="107" spans="1:17" s="32" customFormat="1">
      <c r="A107" s="33"/>
      <c r="B107" s="100"/>
      <c r="C107" s="99"/>
      <c r="D107" s="29"/>
      <c r="E107" s="64"/>
      <c r="F107" s="30"/>
      <c r="G107" s="28"/>
      <c r="H107" s="40"/>
    </row>
    <row r="108" spans="1:17" s="102" customFormat="1" ht="15.95" customHeight="1">
      <c r="A108" s="42" t="s">
        <v>14</v>
      </c>
      <c r="B108" s="101" t="s">
        <v>118</v>
      </c>
      <c r="C108" s="52"/>
      <c r="E108" s="45"/>
      <c r="F108" s="46"/>
      <c r="G108" s="57"/>
      <c r="H108" s="48"/>
      <c r="J108" s="103"/>
      <c r="K108" s="103"/>
      <c r="L108" s="103"/>
      <c r="M108" s="103"/>
      <c r="N108" s="103"/>
      <c r="O108" s="103"/>
      <c r="P108" s="103"/>
      <c r="Q108" s="103"/>
    </row>
    <row r="109" spans="1:17" s="49" customFormat="1" ht="15.95" customHeight="1">
      <c r="A109" s="51" t="s">
        <v>16</v>
      </c>
      <c r="B109" s="14" t="s">
        <v>119</v>
      </c>
      <c r="C109" s="30">
        <v>676.32</v>
      </c>
      <c r="D109" s="49" t="s">
        <v>26</v>
      </c>
      <c r="E109" s="54"/>
      <c r="F109" s="55">
        <f>C109*E109</f>
        <v>0</v>
      </c>
      <c r="G109" s="48">
        <f>SUM(F109)</f>
        <v>0</v>
      </c>
      <c r="H109" s="48"/>
      <c r="J109" s="50"/>
      <c r="K109" s="50"/>
      <c r="L109" s="50"/>
      <c r="M109" s="50"/>
      <c r="N109" s="50"/>
      <c r="O109" s="50"/>
      <c r="P109" s="50"/>
      <c r="Q109" s="50"/>
    </row>
    <row r="110" spans="1:17" s="49" customFormat="1" ht="15.95" customHeight="1">
      <c r="A110" s="51"/>
      <c r="B110" s="14"/>
      <c r="C110" s="52"/>
      <c r="E110" s="54"/>
      <c r="F110" s="55"/>
      <c r="G110" s="48"/>
      <c r="H110" s="48"/>
      <c r="J110" s="50"/>
      <c r="K110" s="50"/>
      <c r="L110" s="50"/>
      <c r="M110" s="50"/>
      <c r="N110" s="50"/>
      <c r="O110" s="50"/>
      <c r="P110" s="50"/>
      <c r="Q110" s="50"/>
    </row>
    <row r="111" spans="1:17" s="102" customFormat="1" ht="15.95" customHeight="1">
      <c r="A111" s="42" t="s">
        <v>36</v>
      </c>
      <c r="B111" s="101" t="s">
        <v>120</v>
      </c>
      <c r="C111" s="52"/>
      <c r="E111" s="45"/>
      <c r="F111" s="46"/>
      <c r="G111" s="57"/>
      <c r="H111" s="48"/>
      <c r="J111" s="103"/>
      <c r="K111" s="103"/>
      <c r="L111" s="103"/>
      <c r="M111" s="103"/>
      <c r="N111" s="103"/>
      <c r="O111" s="103"/>
      <c r="P111" s="103"/>
      <c r="Q111" s="103"/>
    </row>
    <row r="112" spans="1:17" s="102" customFormat="1" ht="15.95" customHeight="1">
      <c r="A112" s="51" t="s">
        <v>16</v>
      </c>
      <c r="B112" s="58" t="s">
        <v>121</v>
      </c>
      <c r="C112" s="52">
        <v>287.37</v>
      </c>
      <c r="D112" s="49" t="s">
        <v>29</v>
      </c>
      <c r="E112" s="55"/>
      <c r="F112" s="55">
        <f>C112*E112</f>
        <v>0</v>
      </c>
      <c r="G112" s="57"/>
      <c r="H112" s="48"/>
      <c r="J112" s="103"/>
      <c r="K112" s="103"/>
      <c r="L112" s="103"/>
      <c r="M112" s="103"/>
      <c r="N112" s="103"/>
      <c r="O112" s="103"/>
      <c r="P112" s="103"/>
      <c r="Q112" s="103"/>
    </row>
    <row r="113" spans="1:17" s="49" customFormat="1" ht="15.95" customHeight="1">
      <c r="A113" s="51" t="s">
        <v>19</v>
      </c>
      <c r="B113" s="58" t="s">
        <v>122</v>
      </c>
      <c r="C113" s="52">
        <v>128.4</v>
      </c>
      <c r="D113" s="49" t="s">
        <v>29</v>
      </c>
      <c r="E113" s="55"/>
      <c r="F113" s="55">
        <f>C113*E113</f>
        <v>0</v>
      </c>
      <c r="G113" s="57"/>
      <c r="H113" s="48"/>
      <c r="J113" s="50"/>
      <c r="K113" s="50"/>
      <c r="L113" s="50"/>
      <c r="M113" s="50"/>
      <c r="N113" s="50"/>
      <c r="O113" s="50"/>
      <c r="P113" s="50"/>
      <c r="Q113" s="50"/>
    </row>
    <row r="114" spans="1:17" s="49" customFormat="1" ht="15.95" customHeight="1">
      <c r="A114" s="51" t="s">
        <v>22</v>
      </c>
      <c r="B114" s="58" t="s">
        <v>123</v>
      </c>
      <c r="C114" s="52">
        <v>206.66</v>
      </c>
      <c r="D114" s="49" t="s">
        <v>26</v>
      </c>
      <c r="E114" s="55"/>
      <c r="F114" s="55">
        <f>C114*E114</f>
        <v>0</v>
      </c>
      <c r="G114" s="57"/>
      <c r="H114" s="48"/>
      <c r="J114" s="50"/>
      <c r="K114" s="50"/>
      <c r="L114" s="50"/>
      <c r="M114" s="50"/>
      <c r="N114" s="50"/>
      <c r="O114" s="50"/>
      <c r="P114" s="50"/>
      <c r="Q114" s="50"/>
    </row>
    <row r="115" spans="1:17" s="49" customFormat="1" ht="15.95" customHeight="1">
      <c r="A115" s="51" t="s">
        <v>24</v>
      </c>
      <c r="B115" s="58" t="s">
        <v>124</v>
      </c>
      <c r="C115" s="52">
        <v>338.16</v>
      </c>
      <c r="D115" s="49" t="s">
        <v>29</v>
      </c>
      <c r="E115" s="55"/>
      <c r="F115" s="55">
        <f>C115*E115</f>
        <v>0</v>
      </c>
      <c r="G115" s="57">
        <f>SUM(F112:F115)</f>
        <v>0</v>
      </c>
      <c r="H115" s="48"/>
      <c r="J115" s="50"/>
      <c r="K115" s="50"/>
      <c r="L115" s="50"/>
      <c r="M115" s="50"/>
      <c r="N115" s="50"/>
      <c r="O115" s="50"/>
      <c r="P115" s="50"/>
      <c r="Q115" s="50"/>
    </row>
    <row r="116" spans="1:17" s="49" customFormat="1" ht="15.95" customHeight="1">
      <c r="A116" s="51"/>
      <c r="C116" s="104"/>
      <c r="E116" s="105"/>
      <c r="F116" s="105"/>
      <c r="G116" s="48"/>
      <c r="H116" s="48"/>
      <c r="J116" s="50"/>
      <c r="K116" s="50"/>
      <c r="L116" s="50"/>
      <c r="M116" s="50"/>
      <c r="N116" s="50"/>
      <c r="O116" s="50"/>
      <c r="P116" s="50"/>
      <c r="Q116" s="50"/>
    </row>
    <row r="117" spans="1:17">
      <c r="A117" s="106" t="s">
        <v>125</v>
      </c>
      <c r="B117" s="107" t="s">
        <v>126</v>
      </c>
      <c r="C117" s="56"/>
      <c r="D117" s="108"/>
      <c r="E117" s="56"/>
      <c r="F117" s="109"/>
      <c r="G117" s="110"/>
      <c r="H117" s="5"/>
    </row>
    <row r="118" spans="1:17" s="32" customFormat="1">
      <c r="A118" s="26" t="s">
        <v>16</v>
      </c>
      <c r="B118" s="96" t="s">
        <v>127</v>
      </c>
      <c r="C118" s="67">
        <v>23.72</v>
      </c>
      <c r="D118" s="68" t="s">
        <v>29</v>
      </c>
      <c r="E118" s="69"/>
      <c r="F118" s="55">
        <f>C118*E118</f>
        <v>0</v>
      </c>
      <c r="G118" s="70"/>
      <c r="H118" s="31"/>
    </row>
    <row r="119" spans="1:17" s="32" customFormat="1">
      <c r="A119" s="26" t="s">
        <v>19</v>
      </c>
      <c r="B119" s="96" t="s">
        <v>128</v>
      </c>
      <c r="C119" s="67">
        <v>56.25</v>
      </c>
      <c r="D119" s="68" t="s">
        <v>29</v>
      </c>
      <c r="E119" s="69"/>
      <c r="F119" s="55">
        <f>C119*E119</f>
        <v>0</v>
      </c>
      <c r="G119" s="70"/>
      <c r="H119" s="31"/>
    </row>
    <row r="120" spans="1:17" s="32" customFormat="1">
      <c r="A120" s="26" t="s">
        <v>22</v>
      </c>
      <c r="B120" s="111" t="s">
        <v>129</v>
      </c>
      <c r="C120" s="67">
        <v>11.520000000000001</v>
      </c>
      <c r="D120" s="68" t="s">
        <v>29</v>
      </c>
      <c r="E120" s="69"/>
      <c r="F120" s="55">
        <f>C120*E120</f>
        <v>0</v>
      </c>
      <c r="G120" s="70"/>
      <c r="H120" s="31"/>
    </row>
    <row r="121" spans="1:17" s="32" customFormat="1">
      <c r="A121" s="26" t="s">
        <v>24</v>
      </c>
      <c r="B121" s="96" t="s">
        <v>130</v>
      </c>
      <c r="C121" s="67">
        <v>5.27</v>
      </c>
      <c r="D121" s="68" t="s">
        <v>29</v>
      </c>
      <c r="E121" s="69"/>
      <c r="F121" s="55">
        <f>C121*E121</f>
        <v>0</v>
      </c>
      <c r="G121" s="70"/>
      <c r="H121" s="31"/>
    </row>
    <row r="122" spans="1:17" s="32" customFormat="1" ht="30">
      <c r="A122" s="26" t="s">
        <v>27</v>
      </c>
      <c r="B122" s="96" t="s">
        <v>131</v>
      </c>
      <c r="C122" s="67">
        <v>0.76</v>
      </c>
      <c r="D122" s="68" t="s">
        <v>29</v>
      </c>
      <c r="E122" s="69"/>
      <c r="F122" s="55">
        <f>C122*E122</f>
        <v>0</v>
      </c>
      <c r="G122" s="70"/>
      <c r="H122" s="31"/>
    </row>
    <row r="123" spans="1:17" s="32" customFormat="1">
      <c r="A123" s="26" t="s">
        <v>30</v>
      </c>
      <c r="B123" s="111" t="s">
        <v>132</v>
      </c>
      <c r="C123" s="67">
        <v>0.68</v>
      </c>
      <c r="D123" s="68" t="s">
        <v>29</v>
      </c>
      <c r="E123" s="69"/>
      <c r="F123" s="55">
        <f>C123*E123</f>
        <v>0</v>
      </c>
      <c r="G123" s="57">
        <f>SUM(F118:F123)</f>
        <v>0</v>
      </c>
      <c r="H123" s="31"/>
    </row>
    <row r="124" spans="1:17" s="32" customFormat="1">
      <c r="A124" s="26"/>
      <c r="B124" s="111"/>
      <c r="C124" s="67"/>
      <c r="D124" s="68"/>
      <c r="E124" s="69"/>
      <c r="F124" s="73"/>
      <c r="G124" s="70"/>
      <c r="H124" s="31"/>
    </row>
    <row r="125" spans="1:17">
      <c r="A125" s="106" t="s">
        <v>133</v>
      </c>
      <c r="B125" s="112" t="s">
        <v>134</v>
      </c>
      <c r="C125" s="56"/>
      <c r="D125" s="113"/>
      <c r="E125" s="56"/>
      <c r="F125" s="109"/>
      <c r="G125" s="110"/>
      <c r="H125" s="5"/>
    </row>
    <row r="126" spans="1:17" s="32" customFormat="1" ht="28.5" customHeight="1">
      <c r="A126" s="26" t="s">
        <v>16</v>
      </c>
      <c r="B126" s="96" t="s">
        <v>135</v>
      </c>
      <c r="C126" s="67">
        <v>189.79</v>
      </c>
      <c r="D126" s="68" t="s">
        <v>26</v>
      </c>
      <c r="E126" s="69"/>
      <c r="F126" s="55">
        <f>C126*E126</f>
        <v>0</v>
      </c>
      <c r="G126" s="70"/>
      <c r="H126" s="31"/>
    </row>
    <row r="127" spans="1:17" s="32" customFormat="1" ht="28.5" customHeight="1">
      <c r="A127" s="26" t="s">
        <v>19</v>
      </c>
      <c r="B127" s="96" t="s">
        <v>136</v>
      </c>
      <c r="C127" s="67">
        <v>58.42</v>
      </c>
      <c r="D127" s="68" t="s">
        <v>26</v>
      </c>
      <c r="E127" s="69"/>
      <c r="F127" s="55">
        <f>C127*E127</f>
        <v>0</v>
      </c>
      <c r="G127" s="57">
        <f>SUM(F126:F127)</f>
        <v>0</v>
      </c>
      <c r="H127" s="31"/>
    </row>
    <row r="128" spans="1:17">
      <c r="A128" s="114"/>
      <c r="B128" s="115"/>
      <c r="C128" s="56"/>
      <c r="D128" s="108"/>
      <c r="E128" s="56"/>
      <c r="F128" s="109"/>
      <c r="G128" s="110"/>
      <c r="H128" s="109"/>
    </row>
    <row r="129" spans="1:10" s="32" customFormat="1">
      <c r="A129" s="65" t="s">
        <v>137</v>
      </c>
      <c r="B129" s="66" t="s">
        <v>138</v>
      </c>
      <c r="C129" s="67"/>
      <c r="D129" s="68"/>
      <c r="E129" s="69"/>
      <c r="F129" s="67"/>
      <c r="G129" s="70"/>
      <c r="H129" s="31"/>
    </row>
    <row r="130" spans="1:10" s="32" customFormat="1" ht="30">
      <c r="A130" s="26" t="s">
        <v>16</v>
      </c>
      <c r="B130" s="96" t="s">
        <v>139</v>
      </c>
      <c r="C130" s="67">
        <v>26.31</v>
      </c>
      <c r="D130" s="68" t="s">
        <v>26</v>
      </c>
      <c r="E130" s="69"/>
      <c r="F130" s="55">
        <f>C130*E130</f>
        <v>0</v>
      </c>
      <c r="G130" s="70"/>
      <c r="H130" s="31"/>
    </row>
    <row r="131" spans="1:10" s="32" customFormat="1" ht="30">
      <c r="A131" s="26" t="s">
        <v>19</v>
      </c>
      <c r="B131" s="96" t="s">
        <v>140</v>
      </c>
      <c r="C131" s="67">
        <v>26.31</v>
      </c>
      <c r="D131" s="68" t="s">
        <v>26</v>
      </c>
      <c r="E131" s="69"/>
      <c r="F131" s="55">
        <f>C131*E131</f>
        <v>0</v>
      </c>
      <c r="G131" s="70"/>
      <c r="H131" s="31"/>
    </row>
    <row r="132" spans="1:10" s="32" customFormat="1" ht="30">
      <c r="A132" s="26" t="s">
        <v>22</v>
      </c>
      <c r="B132" s="96" t="s">
        <v>141</v>
      </c>
      <c r="C132" s="67">
        <v>113.88000000000001</v>
      </c>
      <c r="D132" s="68" t="s">
        <v>26</v>
      </c>
      <c r="E132" s="69"/>
      <c r="F132" s="55">
        <f>C132*E132</f>
        <v>0</v>
      </c>
      <c r="G132" s="70"/>
      <c r="H132" s="31"/>
    </row>
    <row r="133" spans="1:10" s="32" customFormat="1" ht="30">
      <c r="A133" s="26" t="s">
        <v>24</v>
      </c>
      <c r="B133" s="116" t="s">
        <v>142</v>
      </c>
      <c r="C133" s="30">
        <v>27.440000000000005</v>
      </c>
      <c r="D133" s="68" t="s">
        <v>26</v>
      </c>
      <c r="E133" s="69"/>
      <c r="F133" s="55">
        <f>C133*E133</f>
        <v>0</v>
      </c>
      <c r="G133" s="70"/>
      <c r="H133" s="31"/>
    </row>
    <row r="134" spans="1:10" s="32" customFormat="1">
      <c r="A134" s="26" t="s">
        <v>27</v>
      </c>
      <c r="B134" s="116" t="s">
        <v>143</v>
      </c>
      <c r="C134" s="30">
        <v>27.440000000000005</v>
      </c>
      <c r="D134" s="68" t="s">
        <v>26</v>
      </c>
      <c r="E134" s="69"/>
      <c r="F134" s="55">
        <f>C134*E134</f>
        <v>0</v>
      </c>
      <c r="G134" s="70"/>
      <c r="H134" s="31"/>
    </row>
    <row r="135" spans="1:10" s="32" customFormat="1">
      <c r="A135" s="117" t="s">
        <v>30</v>
      </c>
      <c r="B135" s="96" t="s">
        <v>144</v>
      </c>
      <c r="C135" s="30">
        <v>67.800000000000011</v>
      </c>
      <c r="D135" s="68" t="s">
        <v>21</v>
      </c>
      <c r="E135" s="69"/>
      <c r="F135" s="55">
        <f t="shared" ref="F135" si="2">C135*E135</f>
        <v>0</v>
      </c>
      <c r="G135" s="57">
        <f>SUM(F130:F135)</f>
        <v>0</v>
      </c>
      <c r="H135" s="31"/>
    </row>
    <row r="136" spans="1:10" s="32" customFormat="1">
      <c r="A136" s="26"/>
      <c r="B136" s="118"/>
      <c r="C136" s="67"/>
      <c r="D136" s="119"/>
      <c r="E136" s="70"/>
      <c r="F136" s="70"/>
      <c r="G136" s="70"/>
      <c r="H136" s="31"/>
    </row>
    <row r="137" spans="1:10" s="32" customFormat="1">
      <c r="A137" s="26"/>
      <c r="B137" s="118"/>
      <c r="C137" s="67"/>
      <c r="D137" s="119"/>
      <c r="E137" s="70"/>
      <c r="F137" s="70"/>
      <c r="G137" s="70"/>
      <c r="H137" s="31"/>
    </row>
    <row r="138" spans="1:10" s="32" customFormat="1">
      <c r="A138" s="65" t="s">
        <v>145</v>
      </c>
      <c r="B138" s="66" t="s">
        <v>146</v>
      </c>
      <c r="C138" s="67"/>
      <c r="D138" s="68"/>
      <c r="E138" s="69"/>
      <c r="F138" s="67"/>
      <c r="G138" s="70"/>
      <c r="H138" s="31"/>
    </row>
    <row r="139" spans="1:10" s="32" customFormat="1" ht="45">
      <c r="A139" s="26" t="s">
        <v>16</v>
      </c>
      <c r="B139" s="116" t="s">
        <v>147</v>
      </c>
      <c r="C139" s="30">
        <v>676.32</v>
      </c>
      <c r="D139" s="68" t="s">
        <v>26</v>
      </c>
      <c r="E139" s="120"/>
      <c r="F139" s="73">
        <f>C139*E139</f>
        <v>0</v>
      </c>
      <c r="G139" s="121">
        <f>SUM(F139)</f>
        <v>0</v>
      </c>
      <c r="H139" s="31"/>
    </row>
    <row r="140" spans="1:10" s="32" customFormat="1">
      <c r="A140" s="26"/>
      <c r="B140" s="116"/>
      <c r="C140" s="67"/>
      <c r="D140" s="68"/>
      <c r="E140" s="69"/>
      <c r="F140" s="73"/>
      <c r="G140" s="70"/>
      <c r="H140" s="31"/>
    </row>
    <row r="141" spans="1:10" ht="18" customHeight="1">
      <c r="A141" s="106" t="s">
        <v>148</v>
      </c>
      <c r="B141" s="122" t="s">
        <v>149</v>
      </c>
      <c r="C141" s="123"/>
      <c r="D141" s="124"/>
      <c r="E141" s="120"/>
      <c r="F141" s="125"/>
      <c r="H141" s="127"/>
      <c r="I141" s="127"/>
      <c r="J141" s="128"/>
    </row>
    <row r="142" spans="1:10" ht="30">
      <c r="A142" s="51" t="s">
        <v>150</v>
      </c>
      <c r="B142" s="116" t="s">
        <v>151</v>
      </c>
      <c r="C142" s="123">
        <v>103.35</v>
      </c>
      <c r="D142" s="29" t="s">
        <v>26</v>
      </c>
      <c r="E142" s="120"/>
      <c r="F142" s="73">
        <f>C142*E142</f>
        <v>0</v>
      </c>
      <c r="G142" s="126">
        <f>SUM(F142)</f>
        <v>0</v>
      </c>
      <c r="H142" s="129"/>
      <c r="I142" s="123"/>
      <c r="J142" s="29"/>
    </row>
    <row r="143" spans="1:10" s="32" customFormat="1">
      <c r="A143" s="26"/>
      <c r="B143" s="116"/>
      <c r="C143" s="67"/>
      <c r="D143" s="68"/>
      <c r="E143" s="69"/>
      <c r="F143" s="73"/>
      <c r="G143" s="70"/>
      <c r="H143" s="31"/>
    </row>
    <row r="144" spans="1:10" s="32" customFormat="1">
      <c r="A144" s="65" t="s">
        <v>152</v>
      </c>
      <c r="B144" s="66" t="s">
        <v>153</v>
      </c>
      <c r="C144" s="67"/>
      <c r="D144" s="130"/>
      <c r="E144" s="131"/>
      <c r="F144" s="67"/>
      <c r="G144" s="70"/>
      <c r="H144" s="31"/>
    </row>
    <row r="145" spans="1:11" s="32" customFormat="1" ht="30">
      <c r="A145" s="51" t="s">
        <v>150</v>
      </c>
      <c r="B145" s="96" t="s">
        <v>154</v>
      </c>
      <c r="C145" s="30">
        <v>2</v>
      </c>
      <c r="D145" s="132" t="s">
        <v>18</v>
      </c>
      <c r="E145" s="120"/>
      <c r="F145" s="67">
        <f>C145*E145</f>
        <v>0</v>
      </c>
      <c r="G145" s="28"/>
      <c r="H145" s="31"/>
    </row>
    <row r="146" spans="1:11" s="32" customFormat="1" ht="30.75" customHeight="1">
      <c r="A146" s="26" t="s">
        <v>19</v>
      </c>
      <c r="B146" s="96" t="s">
        <v>155</v>
      </c>
      <c r="C146" s="30">
        <v>2</v>
      </c>
      <c r="D146" s="132" t="s">
        <v>18</v>
      </c>
      <c r="E146" s="120"/>
      <c r="F146" s="67">
        <f>C146*E146</f>
        <v>0</v>
      </c>
      <c r="G146" s="28"/>
      <c r="H146" s="31"/>
    </row>
    <row r="147" spans="1:11" s="32" customFormat="1" ht="28.5" customHeight="1">
      <c r="A147" s="26" t="s">
        <v>22</v>
      </c>
      <c r="B147" s="96" t="s">
        <v>156</v>
      </c>
      <c r="C147" s="67">
        <v>2</v>
      </c>
      <c r="D147" s="132" t="s">
        <v>18</v>
      </c>
      <c r="E147" s="69"/>
      <c r="F147" s="67">
        <f>C147*E147</f>
        <v>0</v>
      </c>
      <c r="G147" s="70"/>
      <c r="H147" s="31"/>
    </row>
    <row r="148" spans="1:11" s="32" customFormat="1" ht="28.5" customHeight="1">
      <c r="A148" s="26" t="s">
        <v>24</v>
      </c>
      <c r="B148" s="96" t="s">
        <v>157</v>
      </c>
      <c r="C148" s="67">
        <v>1.8</v>
      </c>
      <c r="D148" s="132" t="s">
        <v>26</v>
      </c>
      <c r="E148" s="69"/>
      <c r="F148" s="67">
        <f>C148*E148</f>
        <v>0</v>
      </c>
      <c r="G148" s="70">
        <f>SUM(F145:F148)</f>
        <v>0</v>
      </c>
      <c r="H148" s="31"/>
    </row>
    <row r="149" spans="1:11" s="32" customFormat="1">
      <c r="A149" s="9"/>
      <c r="B149" s="133"/>
      <c r="C149" s="67"/>
      <c r="D149" s="134"/>
      <c r="E149" s="67"/>
      <c r="F149" s="67"/>
      <c r="G149" s="121"/>
      <c r="H149" s="31"/>
    </row>
    <row r="150" spans="1:11" s="123" customFormat="1">
      <c r="A150" s="106" t="s">
        <v>158</v>
      </c>
      <c r="B150" s="122" t="s">
        <v>159</v>
      </c>
      <c r="C150" s="30"/>
      <c r="D150" s="29"/>
      <c r="G150" s="135"/>
      <c r="H150" s="136"/>
      <c r="I150" s="136"/>
      <c r="J150" s="136"/>
      <c r="K150" s="136"/>
    </row>
    <row r="151" spans="1:11" s="123" customFormat="1">
      <c r="A151" s="51" t="s">
        <v>16</v>
      </c>
      <c r="B151" s="129" t="s">
        <v>160</v>
      </c>
      <c r="C151" s="30">
        <v>38.76</v>
      </c>
      <c r="D151" s="29" t="s">
        <v>26</v>
      </c>
      <c r="F151" s="67">
        <f>C151*E151</f>
        <v>0</v>
      </c>
      <c r="G151" s="137">
        <f>SUM(F151)</f>
        <v>0</v>
      </c>
      <c r="H151" s="136"/>
      <c r="I151" s="136"/>
      <c r="J151" s="136"/>
      <c r="K151" s="136"/>
    </row>
    <row r="152" spans="1:11" s="123" customFormat="1">
      <c r="A152" s="51"/>
      <c r="B152" s="129"/>
      <c r="C152" s="30"/>
      <c r="D152" s="29"/>
      <c r="F152" s="67"/>
      <c r="G152" s="137"/>
      <c r="H152" s="136"/>
      <c r="I152" s="136"/>
      <c r="J152" s="136"/>
      <c r="K152" s="136"/>
    </row>
    <row r="153" spans="1:11" s="123" customFormat="1">
      <c r="A153" s="65" t="s">
        <v>161</v>
      </c>
      <c r="B153" s="66" t="s">
        <v>162</v>
      </c>
      <c r="C153" s="138"/>
      <c r="D153" s="124"/>
      <c r="E153" s="138"/>
      <c r="F153" s="125"/>
      <c r="G153" s="135"/>
    </row>
    <row r="154" spans="1:11" s="32" customFormat="1">
      <c r="A154" s="26" t="s">
        <v>16</v>
      </c>
      <c r="B154" s="96" t="s">
        <v>163</v>
      </c>
      <c r="C154" s="67">
        <v>4</v>
      </c>
      <c r="D154" s="68" t="s">
        <v>18</v>
      </c>
      <c r="E154" s="69"/>
      <c r="F154" s="67">
        <f>C154*E154</f>
        <v>0</v>
      </c>
      <c r="G154" s="70"/>
      <c r="H154" s="31"/>
    </row>
    <row r="155" spans="1:11" s="32" customFormat="1">
      <c r="A155" s="26" t="s">
        <v>19</v>
      </c>
      <c r="B155" s="96" t="s">
        <v>164</v>
      </c>
      <c r="C155" s="67">
        <v>5</v>
      </c>
      <c r="D155" s="68" t="s">
        <v>18</v>
      </c>
      <c r="E155" s="69"/>
      <c r="F155" s="67">
        <f>C155*E155</f>
        <v>0</v>
      </c>
      <c r="G155" s="70"/>
      <c r="H155" s="31"/>
    </row>
    <row r="156" spans="1:11" s="32" customFormat="1">
      <c r="A156" s="26" t="s">
        <v>22</v>
      </c>
      <c r="B156" s="96" t="s">
        <v>165</v>
      </c>
      <c r="C156" s="67">
        <v>1</v>
      </c>
      <c r="D156" s="68" t="s">
        <v>18</v>
      </c>
      <c r="E156" s="69"/>
      <c r="F156" s="67">
        <f>C156*E156</f>
        <v>0</v>
      </c>
      <c r="G156" s="70"/>
      <c r="H156" s="31"/>
    </row>
    <row r="157" spans="1:11" s="32" customFormat="1">
      <c r="A157" s="26" t="s">
        <v>24</v>
      </c>
      <c r="B157" s="96" t="s">
        <v>166</v>
      </c>
      <c r="C157" s="67">
        <v>2</v>
      </c>
      <c r="D157" s="68" t="s">
        <v>18</v>
      </c>
      <c r="E157" s="69"/>
      <c r="F157" s="67">
        <f>C157*E157</f>
        <v>0</v>
      </c>
      <c r="G157" s="70"/>
      <c r="H157" s="31"/>
    </row>
    <row r="158" spans="1:11" s="32" customFormat="1">
      <c r="A158" s="26" t="s">
        <v>27</v>
      </c>
      <c r="B158" s="96" t="s">
        <v>167</v>
      </c>
      <c r="C158" s="67">
        <v>2</v>
      </c>
      <c r="D158" s="68" t="s">
        <v>18</v>
      </c>
      <c r="E158" s="69"/>
      <c r="F158" s="67">
        <f>C158*E158</f>
        <v>0</v>
      </c>
      <c r="G158" s="70"/>
      <c r="H158" s="31"/>
    </row>
    <row r="159" spans="1:11" s="32" customFormat="1">
      <c r="A159" s="26" t="s">
        <v>30</v>
      </c>
      <c r="B159" s="96" t="s">
        <v>168</v>
      </c>
      <c r="C159" s="67">
        <v>3</v>
      </c>
      <c r="D159" s="68" t="s">
        <v>18</v>
      </c>
      <c r="E159" s="69"/>
      <c r="F159" s="67">
        <f>C159*E159</f>
        <v>0</v>
      </c>
      <c r="G159" s="70"/>
      <c r="H159" s="31"/>
    </row>
    <row r="160" spans="1:11" s="32" customFormat="1">
      <c r="A160" s="26" t="s">
        <v>32</v>
      </c>
      <c r="B160" s="96" t="s">
        <v>169</v>
      </c>
      <c r="C160" s="67">
        <v>1</v>
      </c>
      <c r="D160" s="68" t="s">
        <v>18</v>
      </c>
      <c r="E160" s="69"/>
      <c r="F160" s="67">
        <f>C160*E160</f>
        <v>0</v>
      </c>
      <c r="G160" s="70"/>
      <c r="H160" s="31"/>
    </row>
    <row r="161" spans="1:8">
      <c r="A161" s="26" t="s">
        <v>68</v>
      </c>
      <c r="B161" s="139" t="s">
        <v>170</v>
      </c>
      <c r="C161" s="67">
        <v>4</v>
      </c>
      <c r="D161" s="68" t="s">
        <v>171</v>
      </c>
      <c r="E161" s="69"/>
      <c r="F161" s="67">
        <f>C161*E161</f>
        <v>0</v>
      </c>
      <c r="G161" s="110"/>
      <c r="H161" s="5"/>
    </row>
    <row r="162" spans="1:8" s="32" customFormat="1">
      <c r="A162" s="26" t="s">
        <v>70</v>
      </c>
      <c r="B162" s="96" t="s">
        <v>172</v>
      </c>
      <c r="C162" s="67">
        <v>1</v>
      </c>
      <c r="D162" s="68" t="s">
        <v>18</v>
      </c>
      <c r="E162" s="69"/>
      <c r="F162" s="67">
        <f>C162*E162</f>
        <v>0</v>
      </c>
      <c r="G162" s="70"/>
      <c r="H162" s="31"/>
    </row>
    <row r="163" spans="1:8" ht="30">
      <c r="A163" s="26" t="s">
        <v>112</v>
      </c>
      <c r="B163" s="96" t="s">
        <v>173</v>
      </c>
      <c r="C163" s="67">
        <v>12.58</v>
      </c>
      <c r="D163" s="68" t="s">
        <v>21</v>
      </c>
      <c r="E163" s="69"/>
      <c r="F163" s="67">
        <f>C163*E163</f>
        <v>0</v>
      </c>
      <c r="G163" s="70"/>
      <c r="H163" s="5"/>
    </row>
    <row r="164" spans="1:8" ht="30">
      <c r="A164" s="26" t="s">
        <v>174</v>
      </c>
      <c r="B164" s="96" t="s">
        <v>175</v>
      </c>
      <c r="C164" s="67">
        <v>68.59</v>
      </c>
      <c r="D164" s="68" t="s">
        <v>21</v>
      </c>
      <c r="E164" s="69"/>
      <c r="F164" s="67">
        <f>C164*E164</f>
        <v>0</v>
      </c>
      <c r="G164" s="70"/>
      <c r="H164" s="5"/>
    </row>
    <row r="165" spans="1:8" ht="30">
      <c r="A165" s="26" t="s">
        <v>176</v>
      </c>
      <c r="B165" s="96" t="s">
        <v>177</v>
      </c>
      <c r="C165" s="67">
        <v>39.24</v>
      </c>
      <c r="D165" s="68" t="s">
        <v>21</v>
      </c>
      <c r="E165" s="69"/>
      <c r="F165" s="67">
        <f>C165*E165</f>
        <v>0</v>
      </c>
      <c r="G165" s="70"/>
      <c r="H165" s="5"/>
    </row>
    <row r="166" spans="1:8" ht="30">
      <c r="A166" s="26" t="s">
        <v>178</v>
      </c>
      <c r="B166" s="96" t="s">
        <v>179</v>
      </c>
      <c r="C166" s="67">
        <v>60.01</v>
      </c>
      <c r="D166" s="68" t="s">
        <v>21</v>
      </c>
      <c r="E166" s="69"/>
      <c r="F166" s="67">
        <f>C166*E166</f>
        <v>0</v>
      </c>
      <c r="G166" s="70"/>
      <c r="H166" s="5"/>
    </row>
    <row r="167" spans="1:8" s="123" customFormat="1" ht="30">
      <c r="A167" s="26" t="s">
        <v>180</v>
      </c>
      <c r="B167" s="96" t="s">
        <v>181</v>
      </c>
      <c r="C167" s="67">
        <v>7.53</v>
      </c>
      <c r="D167" s="68" t="s">
        <v>21</v>
      </c>
      <c r="E167" s="69"/>
      <c r="F167" s="67">
        <f>C167*E167</f>
        <v>0</v>
      </c>
      <c r="G167" s="135"/>
    </row>
    <row r="168" spans="1:8" s="123" customFormat="1">
      <c r="A168" s="26" t="s">
        <v>182</v>
      </c>
      <c r="B168" s="96" t="s">
        <v>183</v>
      </c>
      <c r="C168" s="67">
        <v>2</v>
      </c>
      <c r="D168" s="68" t="s">
        <v>18</v>
      </c>
      <c r="E168" s="69"/>
      <c r="F168" s="67">
        <f>C168*E168</f>
        <v>0</v>
      </c>
      <c r="G168" s="135"/>
    </row>
    <row r="169" spans="1:8" ht="30">
      <c r="A169" s="26" t="s">
        <v>184</v>
      </c>
      <c r="B169" s="96" t="s">
        <v>185</v>
      </c>
      <c r="C169" s="67">
        <v>97.15</v>
      </c>
      <c r="D169" s="68" t="s">
        <v>21</v>
      </c>
      <c r="E169" s="69"/>
      <c r="F169" s="67">
        <f>C169*E169</f>
        <v>0</v>
      </c>
      <c r="H169" s="5"/>
    </row>
    <row r="170" spans="1:8" ht="30">
      <c r="A170" s="140" t="s">
        <v>186</v>
      </c>
      <c r="B170" s="96" t="s">
        <v>187</v>
      </c>
      <c r="C170" s="67">
        <v>43.55</v>
      </c>
      <c r="D170" s="68" t="s">
        <v>21</v>
      </c>
      <c r="E170" s="69"/>
      <c r="F170" s="67">
        <f>C170*E170</f>
        <v>0</v>
      </c>
      <c r="G170" s="70"/>
      <c r="H170" s="5"/>
    </row>
    <row r="171" spans="1:8">
      <c r="A171" s="26" t="s">
        <v>188</v>
      </c>
      <c r="B171" s="96" t="s">
        <v>189</v>
      </c>
      <c r="C171" s="67">
        <v>14</v>
      </c>
      <c r="D171" s="68" t="s">
        <v>18</v>
      </c>
      <c r="E171" s="69"/>
      <c r="F171" s="67">
        <f>C171*E171</f>
        <v>0</v>
      </c>
      <c r="G171" s="70"/>
      <c r="H171" s="5"/>
    </row>
    <row r="172" spans="1:8" s="32" customFormat="1">
      <c r="A172" s="117" t="s">
        <v>190</v>
      </c>
      <c r="B172" s="96" t="s">
        <v>191</v>
      </c>
      <c r="C172" s="67">
        <v>42.21</v>
      </c>
      <c r="D172" s="68" t="s">
        <v>192</v>
      </c>
      <c r="E172" s="69"/>
      <c r="F172" s="67">
        <f>C172*E172</f>
        <v>0</v>
      </c>
      <c r="G172" s="70"/>
      <c r="H172" s="31"/>
    </row>
    <row r="173" spans="1:8" s="32" customFormat="1">
      <c r="A173" s="140" t="s">
        <v>193</v>
      </c>
      <c r="B173" s="139" t="s">
        <v>194</v>
      </c>
      <c r="C173" s="141">
        <v>1</v>
      </c>
      <c r="D173" s="29" t="s">
        <v>195</v>
      </c>
      <c r="E173" s="120"/>
      <c r="F173" s="67">
        <f>C173*E173</f>
        <v>0</v>
      </c>
      <c r="G173" s="110"/>
      <c r="H173" s="31"/>
    </row>
    <row r="174" spans="1:8">
      <c r="A174" s="140" t="s">
        <v>196</v>
      </c>
      <c r="B174" s="139" t="s">
        <v>197</v>
      </c>
      <c r="C174" s="141">
        <v>1</v>
      </c>
      <c r="D174" s="29" t="s">
        <v>195</v>
      </c>
      <c r="E174" s="120"/>
      <c r="F174" s="67">
        <f>C174*E174</f>
        <v>0</v>
      </c>
      <c r="G174" s="142">
        <f>SUM(F154:F174)</f>
        <v>0</v>
      </c>
      <c r="H174" s="5"/>
    </row>
    <row r="175" spans="1:8">
      <c r="A175" s="143"/>
      <c r="C175" s="56"/>
      <c r="E175" s="56"/>
      <c r="H175" s="5"/>
    </row>
    <row r="176" spans="1:8" s="32" customFormat="1">
      <c r="A176" s="65" t="s">
        <v>198</v>
      </c>
      <c r="B176" s="127" t="s">
        <v>199</v>
      </c>
      <c r="C176" s="67"/>
      <c r="D176" s="68"/>
      <c r="E176" s="69"/>
      <c r="F176" s="67"/>
      <c r="G176" s="144"/>
      <c r="H176" s="31"/>
    </row>
    <row r="177" spans="1:17" s="32" customFormat="1">
      <c r="A177" s="65" t="s">
        <v>16</v>
      </c>
      <c r="B177" s="127" t="s">
        <v>200</v>
      </c>
      <c r="C177" s="67"/>
      <c r="D177" s="68"/>
      <c r="E177" s="69"/>
      <c r="F177" s="67"/>
      <c r="G177" s="144"/>
      <c r="H177" s="31"/>
    </row>
    <row r="178" spans="1:17" s="102" customFormat="1" ht="15.95" customHeight="1">
      <c r="A178" s="51" t="s">
        <v>201</v>
      </c>
      <c r="B178" s="58" t="s">
        <v>202</v>
      </c>
      <c r="C178" s="52">
        <v>7.72</v>
      </c>
      <c r="D178" s="49" t="s">
        <v>29</v>
      </c>
      <c r="E178" s="55"/>
      <c r="F178" s="55">
        <f>C178*E178</f>
        <v>0</v>
      </c>
      <c r="G178" s="57"/>
      <c r="H178" s="48"/>
      <c r="J178" s="103"/>
      <c r="K178" s="103"/>
      <c r="L178" s="103"/>
      <c r="M178" s="103"/>
      <c r="N178" s="103"/>
      <c r="O178" s="103"/>
      <c r="P178" s="103"/>
      <c r="Q178" s="103"/>
    </row>
    <row r="179" spans="1:17" s="49" customFormat="1" ht="15.95" customHeight="1">
      <c r="A179" s="51" t="s">
        <v>203</v>
      </c>
      <c r="B179" s="58" t="s">
        <v>204</v>
      </c>
      <c r="C179" s="52">
        <v>6.56</v>
      </c>
      <c r="D179" s="49" t="s">
        <v>29</v>
      </c>
      <c r="E179" s="55"/>
      <c r="F179" s="55">
        <f>C179*E179</f>
        <v>0</v>
      </c>
      <c r="G179" s="57"/>
      <c r="H179" s="48"/>
      <c r="J179" s="50"/>
      <c r="K179" s="50"/>
      <c r="L179" s="50"/>
      <c r="M179" s="50"/>
      <c r="N179" s="50"/>
      <c r="O179" s="50"/>
      <c r="P179" s="50"/>
      <c r="Q179" s="50"/>
    </row>
    <row r="180" spans="1:17" s="49" customFormat="1" ht="15.95" customHeight="1">
      <c r="A180" s="51" t="s">
        <v>205</v>
      </c>
      <c r="B180" s="58" t="s">
        <v>206</v>
      </c>
      <c r="C180" s="52">
        <v>1.51</v>
      </c>
      <c r="D180" s="49" t="s">
        <v>29</v>
      </c>
      <c r="E180" s="55"/>
      <c r="F180" s="55">
        <f>C180*E180</f>
        <v>0</v>
      </c>
      <c r="G180" s="57"/>
      <c r="H180" s="48"/>
      <c r="J180" s="50"/>
      <c r="K180" s="50"/>
      <c r="L180" s="50"/>
      <c r="M180" s="50"/>
      <c r="N180" s="50"/>
      <c r="O180" s="50"/>
      <c r="P180" s="50"/>
      <c r="Q180" s="50"/>
    </row>
    <row r="181" spans="1:17" s="49" customFormat="1" ht="15.95" customHeight="1">
      <c r="A181" s="51" t="s">
        <v>207</v>
      </c>
      <c r="B181" s="58" t="s">
        <v>208</v>
      </c>
      <c r="C181" s="52">
        <v>19.399999999999999</v>
      </c>
      <c r="D181" s="49" t="s">
        <v>29</v>
      </c>
      <c r="E181" s="55"/>
      <c r="F181" s="55">
        <f>C181*E181</f>
        <v>0</v>
      </c>
      <c r="G181" s="57"/>
      <c r="H181" s="48"/>
      <c r="J181" s="50"/>
      <c r="K181" s="50"/>
      <c r="L181" s="50"/>
      <c r="M181" s="50"/>
      <c r="N181" s="50"/>
      <c r="O181" s="50"/>
      <c r="P181" s="50"/>
      <c r="Q181" s="50"/>
    </row>
    <row r="182" spans="1:17" s="32" customFormat="1">
      <c r="A182" s="51" t="s">
        <v>209</v>
      </c>
      <c r="B182" s="129" t="s">
        <v>210</v>
      </c>
      <c r="C182" s="67">
        <v>0.79</v>
      </c>
      <c r="D182" s="68" t="s">
        <v>29</v>
      </c>
      <c r="E182" s="69"/>
      <c r="F182" s="55">
        <f>C182*E182</f>
        <v>0</v>
      </c>
      <c r="G182" s="144"/>
      <c r="H182" s="31"/>
    </row>
    <row r="183" spans="1:17" s="32" customFormat="1">
      <c r="A183" s="51" t="s">
        <v>211</v>
      </c>
      <c r="B183" s="129" t="s">
        <v>212</v>
      </c>
      <c r="C183" s="67">
        <v>2.57</v>
      </c>
      <c r="D183" s="68" t="s">
        <v>29</v>
      </c>
      <c r="E183" s="69"/>
      <c r="F183" s="55">
        <f>C183*E183</f>
        <v>0</v>
      </c>
      <c r="G183" s="144"/>
      <c r="H183" s="31"/>
    </row>
    <row r="184" spans="1:17" s="32" customFormat="1">
      <c r="A184" s="51" t="s">
        <v>213</v>
      </c>
      <c r="B184" s="129" t="s">
        <v>130</v>
      </c>
      <c r="C184" s="67">
        <v>0.14000000000000001</v>
      </c>
      <c r="D184" s="68" t="s">
        <v>29</v>
      </c>
      <c r="E184" s="69"/>
      <c r="F184" s="55">
        <f t="shared" ref="F184:F192" si="3">C184*E184</f>
        <v>0</v>
      </c>
      <c r="G184" s="144"/>
      <c r="H184" s="31"/>
    </row>
    <row r="185" spans="1:17" s="32" customFormat="1">
      <c r="A185" s="51" t="s">
        <v>214</v>
      </c>
      <c r="B185" s="129" t="s">
        <v>215</v>
      </c>
      <c r="C185" s="67">
        <v>0.11</v>
      </c>
      <c r="D185" s="68" t="s">
        <v>29</v>
      </c>
      <c r="E185" s="69"/>
      <c r="F185" s="55">
        <f>C185*E185</f>
        <v>0</v>
      </c>
      <c r="G185" s="144"/>
      <c r="H185" s="31"/>
    </row>
    <row r="186" spans="1:17" s="32" customFormat="1" ht="30">
      <c r="A186" s="51" t="s">
        <v>216</v>
      </c>
      <c r="B186" s="129" t="s">
        <v>135</v>
      </c>
      <c r="C186" s="67">
        <v>3.96</v>
      </c>
      <c r="D186" s="68" t="s">
        <v>26</v>
      </c>
      <c r="E186" s="69"/>
      <c r="F186" s="55">
        <f>C186*E186</f>
        <v>0</v>
      </c>
      <c r="G186" s="144"/>
      <c r="H186" s="31"/>
    </row>
    <row r="187" spans="1:17" s="32" customFormat="1" ht="30">
      <c r="A187" s="51" t="s">
        <v>217</v>
      </c>
      <c r="B187" s="129" t="s">
        <v>218</v>
      </c>
      <c r="C187" s="67">
        <v>12.22</v>
      </c>
      <c r="D187" s="68" t="s">
        <v>26</v>
      </c>
      <c r="E187" s="69"/>
      <c r="F187" s="55">
        <f>C187*E187</f>
        <v>0</v>
      </c>
      <c r="G187" s="144"/>
      <c r="H187" s="31"/>
    </row>
    <row r="188" spans="1:17" s="32" customFormat="1" ht="30">
      <c r="A188" s="51" t="s">
        <v>219</v>
      </c>
      <c r="B188" s="129" t="s">
        <v>220</v>
      </c>
      <c r="C188" s="67">
        <v>29.05</v>
      </c>
      <c r="D188" s="68" t="s">
        <v>26</v>
      </c>
      <c r="E188" s="69"/>
      <c r="F188" s="55">
        <f>C188*E188</f>
        <v>0</v>
      </c>
      <c r="G188" s="144"/>
      <c r="H188" s="31"/>
    </row>
    <row r="189" spans="1:17" s="32" customFormat="1">
      <c r="A189" s="51" t="s">
        <v>221</v>
      </c>
      <c r="B189" s="129" t="s">
        <v>222</v>
      </c>
      <c r="C189" s="67">
        <v>18.740000000000002</v>
      </c>
      <c r="D189" s="68" t="s">
        <v>26</v>
      </c>
      <c r="E189" s="69"/>
      <c r="F189" s="55">
        <f>C189*E189</f>
        <v>0</v>
      </c>
      <c r="G189" s="144"/>
      <c r="H189" s="31"/>
    </row>
    <row r="190" spans="1:17" s="32" customFormat="1">
      <c r="A190" s="51" t="s">
        <v>223</v>
      </c>
      <c r="B190" s="129" t="s">
        <v>224</v>
      </c>
      <c r="C190" s="67">
        <v>18.740000000000002</v>
      </c>
      <c r="D190" s="68" t="s">
        <v>26</v>
      </c>
      <c r="E190" s="69"/>
      <c r="F190" s="55">
        <f>C190*E190</f>
        <v>0</v>
      </c>
      <c r="G190" s="144"/>
      <c r="H190" s="31"/>
    </row>
    <row r="191" spans="1:17" s="32" customFormat="1">
      <c r="A191" s="51" t="s">
        <v>225</v>
      </c>
      <c r="B191" s="129" t="s">
        <v>226</v>
      </c>
      <c r="C191" s="67">
        <v>18.740000000000002</v>
      </c>
      <c r="D191" s="68" t="s">
        <v>26</v>
      </c>
      <c r="E191" s="69"/>
      <c r="F191" s="55">
        <f>C191*E191</f>
        <v>0</v>
      </c>
      <c r="G191" s="144"/>
      <c r="H191" s="31"/>
    </row>
    <row r="192" spans="1:17" s="32" customFormat="1" ht="45">
      <c r="A192" s="51" t="s">
        <v>227</v>
      </c>
      <c r="B192" s="129" t="s">
        <v>228</v>
      </c>
      <c r="C192" s="67">
        <v>16.18</v>
      </c>
      <c r="D192" s="68" t="s">
        <v>21</v>
      </c>
      <c r="E192" s="69"/>
      <c r="F192" s="55">
        <f t="shared" si="3"/>
        <v>0</v>
      </c>
      <c r="G192" s="144"/>
      <c r="H192" s="31"/>
    </row>
    <row r="193" spans="1:17" s="32" customFormat="1">
      <c r="A193" s="65" t="s">
        <v>19</v>
      </c>
      <c r="B193" s="127" t="s">
        <v>229</v>
      </c>
      <c r="C193" s="67"/>
      <c r="D193" s="68"/>
      <c r="E193" s="69"/>
      <c r="F193" s="67"/>
      <c r="G193" s="144"/>
      <c r="H193" s="31"/>
    </row>
    <row r="194" spans="1:17" s="102" customFormat="1" ht="15.95" customHeight="1">
      <c r="A194" s="51" t="s">
        <v>230</v>
      </c>
      <c r="B194" s="58" t="s">
        <v>202</v>
      </c>
      <c r="C194" s="52">
        <v>7.84</v>
      </c>
      <c r="D194" s="49" t="s">
        <v>29</v>
      </c>
      <c r="E194" s="55"/>
      <c r="F194" s="55">
        <f>C194*E194</f>
        <v>0</v>
      </c>
      <c r="G194" s="57"/>
      <c r="H194" s="48"/>
      <c r="J194" s="103"/>
      <c r="K194" s="103"/>
      <c r="L194" s="103"/>
      <c r="M194" s="103"/>
      <c r="N194" s="103"/>
      <c r="O194" s="103"/>
      <c r="P194" s="103"/>
      <c r="Q194" s="103"/>
    </row>
    <row r="195" spans="1:17" s="49" customFormat="1" ht="15.95" customHeight="1">
      <c r="A195" s="51" t="s">
        <v>231</v>
      </c>
      <c r="B195" s="58" t="s">
        <v>204</v>
      </c>
      <c r="C195" s="52">
        <v>4.18</v>
      </c>
      <c r="D195" s="49" t="s">
        <v>29</v>
      </c>
      <c r="E195" s="55"/>
      <c r="F195" s="55">
        <f>C195*E195</f>
        <v>0</v>
      </c>
      <c r="G195" s="57"/>
      <c r="H195" s="48"/>
      <c r="J195" s="50"/>
      <c r="K195" s="50"/>
      <c r="L195" s="50"/>
      <c r="M195" s="50"/>
      <c r="N195" s="50"/>
      <c r="O195" s="50"/>
      <c r="P195" s="50"/>
      <c r="Q195" s="50"/>
    </row>
    <row r="196" spans="1:17" s="49" customFormat="1" ht="15.95" customHeight="1">
      <c r="A196" s="51" t="s">
        <v>232</v>
      </c>
      <c r="B196" s="58" t="s">
        <v>206</v>
      </c>
      <c r="C196" s="52">
        <v>14.63</v>
      </c>
      <c r="D196" s="49" t="s">
        <v>29</v>
      </c>
      <c r="E196" s="55"/>
      <c r="F196" s="55">
        <f>C196*E196</f>
        <v>0</v>
      </c>
      <c r="G196" s="57"/>
      <c r="H196" s="48"/>
      <c r="J196" s="50"/>
      <c r="K196" s="50"/>
      <c r="L196" s="50"/>
      <c r="M196" s="50"/>
      <c r="N196" s="50"/>
      <c r="O196" s="50"/>
      <c r="P196" s="50"/>
      <c r="Q196" s="50"/>
    </row>
    <row r="197" spans="1:17" s="49" customFormat="1" ht="15.95" customHeight="1">
      <c r="A197" s="51" t="s">
        <v>233</v>
      </c>
      <c r="B197" s="58" t="s">
        <v>208</v>
      </c>
      <c r="C197" s="52">
        <v>11.51</v>
      </c>
      <c r="D197" s="49" t="s">
        <v>29</v>
      </c>
      <c r="E197" s="55"/>
      <c r="F197" s="55">
        <f>C197*E197</f>
        <v>0</v>
      </c>
      <c r="G197" s="57"/>
      <c r="H197" s="48"/>
      <c r="J197" s="50"/>
      <c r="K197" s="50"/>
      <c r="L197" s="50"/>
      <c r="M197" s="50"/>
      <c r="N197" s="50"/>
      <c r="O197" s="50"/>
      <c r="P197" s="50"/>
      <c r="Q197" s="50"/>
    </row>
    <row r="198" spans="1:17" s="32" customFormat="1">
      <c r="A198" s="51" t="s">
        <v>234</v>
      </c>
      <c r="B198" s="129" t="s">
        <v>212</v>
      </c>
      <c r="C198" s="67">
        <v>3.56</v>
      </c>
      <c r="D198" s="68" t="s">
        <v>29</v>
      </c>
      <c r="E198" s="69"/>
      <c r="F198" s="55">
        <f>C198*E198</f>
        <v>0</v>
      </c>
      <c r="G198" s="144"/>
      <c r="H198" s="31"/>
    </row>
    <row r="199" spans="1:17" s="32" customFormat="1">
      <c r="A199" s="51" t="s">
        <v>235</v>
      </c>
      <c r="B199" s="129" t="s">
        <v>215</v>
      </c>
      <c r="C199" s="67">
        <v>0.62</v>
      </c>
      <c r="D199" s="68" t="s">
        <v>29</v>
      </c>
      <c r="E199" s="69"/>
      <c r="F199" s="55">
        <f t="shared" ref="F199:F204" si="4">C199*E199</f>
        <v>0</v>
      </c>
      <c r="G199" s="144"/>
      <c r="H199" s="31"/>
    </row>
    <row r="200" spans="1:17" s="32" customFormat="1" ht="30">
      <c r="A200" s="51" t="s">
        <v>236</v>
      </c>
      <c r="B200" s="129" t="s">
        <v>237</v>
      </c>
      <c r="C200" s="67">
        <v>2.2799999999999998</v>
      </c>
      <c r="D200" s="68" t="s">
        <v>26</v>
      </c>
      <c r="E200" s="69"/>
      <c r="F200" s="55">
        <f>C200*E200</f>
        <v>0</v>
      </c>
      <c r="G200" s="144"/>
      <c r="H200" s="31"/>
    </row>
    <row r="201" spans="1:17" s="32" customFormat="1" ht="30">
      <c r="A201" s="51" t="s">
        <v>238</v>
      </c>
      <c r="B201" s="129" t="s">
        <v>220</v>
      </c>
      <c r="C201" s="67">
        <v>18.72</v>
      </c>
      <c r="D201" s="68" t="s">
        <v>26</v>
      </c>
      <c r="E201" s="69"/>
      <c r="F201" s="55">
        <f>C201*E201</f>
        <v>0</v>
      </c>
      <c r="G201" s="144"/>
      <c r="H201" s="31"/>
    </row>
    <row r="202" spans="1:17" s="32" customFormat="1">
      <c r="A202" s="51" t="s">
        <v>239</v>
      </c>
      <c r="B202" s="129" t="s">
        <v>222</v>
      </c>
      <c r="C202" s="67">
        <v>1.91</v>
      </c>
      <c r="D202" s="68" t="s">
        <v>26</v>
      </c>
      <c r="E202" s="69"/>
      <c r="F202" s="55">
        <f>C202*E202</f>
        <v>0</v>
      </c>
      <c r="G202" s="144"/>
      <c r="H202" s="31"/>
    </row>
    <row r="203" spans="1:17" s="32" customFormat="1">
      <c r="A203" s="51" t="s">
        <v>240</v>
      </c>
      <c r="B203" s="129" t="s">
        <v>224</v>
      </c>
      <c r="C203" s="67">
        <v>1.91</v>
      </c>
      <c r="D203" s="68" t="s">
        <v>26</v>
      </c>
      <c r="E203" s="69"/>
      <c r="F203" s="55">
        <f>C203*E203</f>
        <v>0</v>
      </c>
      <c r="G203" s="144"/>
      <c r="H203" s="31"/>
    </row>
    <row r="204" spans="1:17" s="32" customFormat="1">
      <c r="A204" s="51" t="s">
        <v>241</v>
      </c>
      <c r="B204" s="129" t="s">
        <v>226</v>
      </c>
      <c r="C204" s="67">
        <v>1.91</v>
      </c>
      <c r="D204" s="68" t="s">
        <v>26</v>
      </c>
      <c r="E204" s="69"/>
      <c r="F204" s="55">
        <f t="shared" si="4"/>
        <v>0</v>
      </c>
      <c r="G204" s="144"/>
      <c r="H204" s="31"/>
    </row>
    <row r="205" spans="1:17" s="32" customFormat="1" ht="45">
      <c r="A205" s="51" t="s">
        <v>242</v>
      </c>
      <c r="B205" s="129" t="s">
        <v>228</v>
      </c>
      <c r="C205" s="67">
        <v>13.52</v>
      </c>
      <c r="D205" s="68" t="s">
        <v>21</v>
      </c>
      <c r="E205" s="69"/>
      <c r="F205" s="55">
        <f>C205*E205</f>
        <v>0</v>
      </c>
      <c r="G205" s="70">
        <f>SUM(F178:F205)</f>
        <v>0</v>
      </c>
      <c r="H205" s="31"/>
    </row>
    <row r="206" spans="1:17">
      <c r="A206" s="26"/>
      <c r="B206" s="32"/>
      <c r="C206" s="145"/>
      <c r="D206" s="146"/>
      <c r="E206" s="111"/>
      <c r="F206" s="111"/>
      <c r="G206" s="144"/>
      <c r="H206" s="5"/>
    </row>
    <row r="207" spans="1:17" s="147" customFormat="1" outlineLevel="2">
      <c r="A207" s="65" t="s">
        <v>243</v>
      </c>
      <c r="B207" s="66" t="s">
        <v>244</v>
      </c>
      <c r="C207" s="67"/>
      <c r="D207" s="68"/>
      <c r="E207" s="69"/>
      <c r="F207" s="67"/>
      <c r="G207" s="70"/>
    </row>
    <row r="208" spans="1:17" s="147" customFormat="1" outlineLevel="3">
      <c r="A208" s="26" t="s">
        <v>16</v>
      </c>
      <c r="B208" s="58" t="s">
        <v>245</v>
      </c>
      <c r="C208" s="52">
        <v>18</v>
      </c>
      <c r="D208" s="49" t="s">
        <v>18</v>
      </c>
      <c r="E208" s="55"/>
      <c r="F208" s="55">
        <f t="shared" ref="F208:F218" si="5">C208*E208</f>
        <v>0</v>
      </c>
      <c r="G208" s="57"/>
      <c r="N208" s="148"/>
    </row>
    <row r="209" spans="1:14" s="147" customFormat="1" outlineLevel="3">
      <c r="A209" s="26" t="s">
        <v>19</v>
      </c>
      <c r="B209" s="58" t="s">
        <v>246</v>
      </c>
      <c r="C209" s="52">
        <v>18</v>
      </c>
      <c r="D209" s="49" t="s">
        <v>18</v>
      </c>
      <c r="E209" s="55"/>
      <c r="F209" s="55">
        <f t="shared" si="5"/>
        <v>0</v>
      </c>
      <c r="G209" s="57"/>
      <c r="N209" s="148"/>
    </row>
    <row r="210" spans="1:14" s="147" customFormat="1" outlineLevel="3">
      <c r="A210" s="26" t="s">
        <v>22</v>
      </c>
      <c r="B210" s="58" t="s">
        <v>247</v>
      </c>
      <c r="C210" s="52">
        <v>18</v>
      </c>
      <c r="D210" s="49" t="s">
        <v>18</v>
      </c>
      <c r="E210" s="55"/>
      <c r="F210" s="55">
        <f t="shared" si="5"/>
        <v>0</v>
      </c>
      <c r="G210" s="57"/>
      <c r="N210" s="148"/>
    </row>
    <row r="211" spans="1:14" s="147" customFormat="1" outlineLevel="3">
      <c r="A211" s="26" t="s">
        <v>24</v>
      </c>
      <c r="B211" s="58" t="s">
        <v>248</v>
      </c>
      <c r="C211" s="52">
        <v>2</v>
      </c>
      <c r="D211" s="49" t="s">
        <v>18</v>
      </c>
      <c r="E211" s="55"/>
      <c r="F211" s="55">
        <f t="shared" si="5"/>
        <v>0</v>
      </c>
      <c r="G211" s="57"/>
      <c r="N211" s="148"/>
    </row>
    <row r="212" spans="1:14" s="147" customFormat="1" outlineLevel="3">
      <c r="A212" s="26" t="s">
        <v>27</v>
      </c>
      <c r="B212" s="58" t="s">
        <v>249</v>
      </c>
      <c r="C212" s="52">
        <v>2</v>
      </c>
      <c r="D212" s="49" t="s">
        <v>18</v>
      </c>
      <c r="E212" s="55"/>
      <c r="F212" s="55">
        <f t="shared" si="5"/>
        <v>0</v>
      </c>
      <c r="G212" s="57"/>
      <c r="N212" s="148"/>
    </row>
    <row r="213" spans="1:14" s="147" customFormat="1" outlineLevel="3">
      <c r="A213" s="26" t="s">
        <v>30</v>
      </c>
      <c r="B213" s="58" t="s">
        <v>250</v>
      </c>
      <c r="C213" s="52">
        <v>12</v>
      </c>
      <c r="D213" s="49" t="s">
        <v>18</v>
      </c>
      <c r="E213" s="55"/>
      <c r="F213" s="55">
        <f t="shared" si="5"/>
        <v>0</v>
      </c>
      <c r="G213" s="57"/>
      <c r="N213" s="148"/>
    </row>
    <row r="214" spans="1:14" s="147" customFormat="1" outlineLevel="3">
      <c r="A214" s="26" t="s">
        <v>32</v>
      </c>
      <c r="B214" s="58" t="s">
        <v>251</v>
      </c>
      <c r="C214" s="52">
        <v>32</v>
      </c>
      <c r="D214" s="49" t="s">
        <v>18</v>
      </c>
      <c r="E214" s="55"/>
      <c r="F214" s="55">
        <f t="shared" si="5"/>
        <v>0</v>
      </c>
      <c r="G214" s="57"/>
      <c r="N214" s="148"/>
    </row>
    <row r="215" spans="1:14" s="147" customFormat="1" outlineLevel="3">
      <c r="A215" s="26" t="s">
        <v>68</v>
      </c>
      <c r="B215" s="58" t="s">
        <v>252</v>
      </c>
      <c r="C215" s="52">
        <v>18</v>
      </c>
      <c r="D215" s="49" t="s">
        <v>18</v>
      </c>
      <c r="E215" s="55"/>
      <c r="F215" s="55">
        <f t="shared" si="5"/>
        <v>0</v>
      </c>
      <c r="G215" s="57"/>
      <c r="N215" s="148"/>
    </row>
    <row r="216" spans="1:14" s="147" customFormat="1" outlineLevel="3">
      <c r="A216" s="26" t="s">
        <v>70</v>
      </c>
      <c r="B216" s="58" t="s">
        <v>253</v>
      </c>
      <c r="C216" s="52">
        <v>432</v>
      </c>
      <c r="D216" s="49" t="s">
        <v>18</v>
      </c>
      <c r="E216" s="55"/>
      <c r="F216" s="55">
        <f t="shared" si="5"/>
        <v>0</v>
      </c>
      <c r="G216" s="57"/>
      <c r="N216" s="148"/>
    </row>
    <row r="217" spans="1:14" s="147" customFormat="1" outlineLevel="3">
      <c r="A217" s="26" t="s">
        <v>112</v>
      </c>
      <c r="B217" s="58" t="s">
        <v>254</v>
      </c>
      <c r="C217" s="52">
        <v>759.51434792501675</v>
      </c>
      <c r="D217" s="49" t="s">
        <v>26</v>
      </c>
      <c r="E217" s="55"/>
      <c r="F217" s="55">
        <f t="shared" si="5"/>
        <v>0</v>
      </c>
      <c r="G217" s="57"/>
      <c r="N217" s="148"/>
    </row>
    <row r="218" spans="1:14" s="147" customFormat="1" outlineLevel="3">
      <c r="A218" s="26" t="s">
        <v>174</v>
      </c>
      <c r="B218" s="58" t="s">
        <v>255</v>
      </c>
      <c r="C218" s="52">
        <v>1.5</v>
      </c>
      <c r="D218" s="49" t="s">
        <v>256</v>
      </c>
      <c r="E218" s="55"/>
      <c r="F218" s="55">
        <f t="shared" si="5"/>
        <v>0</v>
      </c>
      <c r="G218" s="57">
        <f>SUM(F208:F218)</f>
        <v>0</v>
      </c>
      <c r="N218" s="148"/>
    </row>
    <row r="219" spans="1:14" s="147" customFormat="1" outlineLevel="1">
      <c r="A219" s="26"/>
      <c r="B219" s="149"/>
      <c r="C219" s="150"/>
      <c r="D219" s="151"/>
      <c r="E219" s="150"/>
      <c r="F219" s="152"/>
      <c r="G219" s="153"/>
      <c r="N219" s="148"/>
    </row>
    <row r="220" spans="1:14" s="32" customFormat="1">
      <c r="A220" s="65" t="s">
        <v>257</v>
      </c>
      <c r="B220" s="66" t="s">
        <v>258</v>
      </c>
      <c r="C220" s="67"/>
      <c r="D220" s="68"/>
      <c r="E220" s="69"/>
      <c r="F220" s="67"/>
      <c r="G220" s="70"/>
      <c r="H220" s="31"/>
    </row>
    <row r="221" spans="1:14" s="32" customFormat="1">
      <c r="A221" s="26" t="s">
        <v>16</v>
      </c>
      <c r="B221" s="96" t="s">
        <v>259</v>
      </c>
      <c r="C221" s="67">
        <f>C222</f>
        <v>193.94</v>
      </c>
      <c r="D221" s="68" t="s">
        <v>26</v>
      </c>
      <c r="E221" s="69"/>
      <c r="F221" s="67">
        <f>C221*E221</f>
        <v>0</v>
      </c>
      <c r="G221" s="70"/>
      <c r="H221" s="31"/>
    </row>
    <row r="222" spans="1:14" s="32" customFormat="1">
      <c r="A222" s="26" t="s">
        <v>19</v>
      </c>
      <c r="B222" s="96" t="s">
        <v>260</v>
      </c>
      <c r="C222" s="67">
        <f>SUM(C130+C131+C132+C133)</f>
        <v>193.94</v>
      </c>
      <c r="D222" s="68" t="s">
        <v>26</v>
      </c>
      <c r="E222" s="69"/>
      <c r="F222" s="67">
        <f>C222*E222</f>
        <v>0</v>
      </c>
      <c r="G222" s="70">
        <f>SUM(F221:F222)</f>
        <v>0</v>
      </c>
      <c r="H222" s="31"/>
    </row>
    <row r="223" spans="1:14" s="32" customFormat="1">
      <c r="A223" s="26"/>
      <c r="B223" s="96"/>
      <c r="C223" s="67"/>
      <c r="D223" s="68"/>
      <c r="E223" s="67"/>
      <c r="F223" s="67"/>
      <c r="G223" s="70"/>
      <c r="H223" s="31"/>
    </row>
    <row r="224" spans="1:14" s="32" customFormat="1">
      <c r="A224" s="65" t="s">
        <v>261</v>
      </c>
      <c r="B224" s="66" t="s">
        <v>262</v>
      </c>
      <c r="C224" s="67"/>
      <c r="D224" s="68"/>
      <c r="E224" s="69"/>
      <c r="F224" s="67"/>
      <c r="G224" s="70"/>
      <c r="H224" s="31"/>
    </row>
    <row r="225" spans="1:17" s="32" customFormat="1" ht="43.5" customHeight="1">
      <c r="A225" s="26" t="s">
        <v>263</v>
      </c>
      <c r="B225" s="154" t="s">
        <v>264</v>
      </c>
      <c r="C225" s="155">
        <v>2</v>
      </c>
      <c r="D225" s="68" t="s">
        <v>18</v>
      </c>
      <c r="E225" s="69"/>
      <c r="F225" s="73">
        <f>C225*E225</f>
        <v>0</v>
      </c>
      <c r="G225" s="111"/>
      <c r="H225" s="31"/>
    </row>
    <row r="226" spans="1:17" s="32" customFormat="1" ht="30">
      <c r="A226" s="26" t="s">
        <v>19</v>
      </c>
      <c r="B226" s="154" t="s">
        <v>265</v>
      </c>
      <c r="C226" s="155">
        <v>2</v>
      </c>
      <c r="D226" s="68" t="s">
        <v>18</v>
      </c>
      <c r="E226" s="69"/>
      <c r="F226" s="73">
        <f>C226*E226</f>
        <v>0</v>
      </c>
      <c r="G226" s="70">
        <f>SUM(F225:F226)</f>
        <v>0</v>
      </c>
      <c r="H226" s="31"/>
    </row>
    <row r="227" spans="1:17" s="32" customFormat="1">
      <c r="A227" s="26"/>
      <c r="B227" s="154"/>
      <c r="C227" s="155"/>
      <c r="D227" s="68"/>
      <c r="E227" s="69"/>
      <c r="F227" s="73"/>
      <c r="G227" s="70"/>
      <c r="H227" s="31"/>
    </row>
    <row r="228" spans="1:17" s="32" customFormat="1">
      <c r="A228" s="65" t="s">
        <v>266</v>
      </c>
      <c r="B228" s="66" t="s">
        <v>267</v>
      </c>
      <c r="C228" s="67"/>
      <c r="D228" s="68"/>
      <c r="E228" s="69"/>
      <c r="F228" s="67"/>
      <c r="G228" s="70"/>
      <c r="H228" s="31"/>
    </row>
    <row r="229" spans="1:17" s="32" customFormat="1">
      <c r="A229" s="26" t="s">
        <v>16</v>
      </c>
      <c r="B229" s="129" t="s">
        <v>268</v>
      </c>
      <c r="C229" s="67">
        <v>1</v>
      </c>
      <c r="D229" s="68" t="s">
        <v>18</v>
      </c>
      <c r="E229" s="69"/>
      <c r="F229" s="67">
        <f>C229*E229</f>
        <v>0</v>
      </c>
      <c r="G229" s="110"/>
      <c r="H229" s="31"/>
    </row>
    <row r="230" spans="1:17" s="32" customFormat="1">
      <c r="A230" s="26" t="s">
        <v>19</v>
      </c>
      <c r="B230" s="129" t="s">
        <v>269</v>
      </c>
      <c r="C230" s="67">
        <v>1</v>
      </c>
      <c r="D230" s="68" t="s">
        <v>18</v>
      </c>
      <c r="E230" s="69"/>
      <c r="F230" s="67">
        <f>C230*E230</f>
        <v>0</v>
      </c>
      <c r="G230" s="110"/>
      <c r="H230" s="31"/>
    </row>
    <row r="231" spans="1:17" s="32" customFormat="1" ht="30">
      <c r="A231" s="26" t="s">
        <v>22</v>
      </c>
      <c r="B231" s="129" t="s">
        <v>270</v>
      </c>
      <c r="C231" s="67">
        <v>14</v>
      </c>
      <c r="D231" s="68" t="s">
        <v>18</v>
      </c>
      <c r="E231" s="69"/>
      <c r="F231" s="67">
        <f>C231*E231</f>
        <v>0</v>
      </c>
      <c r="G231" s="70"/>
      <c r="H231" s="31"/>
    </row>
    <row r="232" spans="1:17">
      <c r="A232" s="26" t="s">
        <v>24</v>
      </c>
      <c r="B232" s="129" t="s">
        <v>271</v>
      </c>
      <c r="C232" s="67">
        <v>1</v>
      </c>
      <c r="D232" s="68" t="s">
        <v>18</v>
      </c>
      <c r="E232" s="69"/>
      <c r="F232" s="67">
        <f>C232*E232</f>
        <v>0</v>
      </c>
      <c r="G232" s="110"/>
      <c r="H232" s="5"/>
    </row>
    <row r="233" spans="1:17" s="32" customFormat="1">
      <c r="A233" s="26" t="s">
        <v>27</v>
      </c>
      <c r="B233" s="129" t="s">
        <v>272</v>
      </c>
      <c r="C233" s="67">
        <v>2</v>
      </c>
      <c r="D233" s="68" t="s">
        <v>18</v>
      </c>
      <c r="E233" s="69"/>
      <c r="F233" s="67">
        <f>C233*E233</f>
        <v>0</v>
      </c>
      <c r="G233" s="110">
        <f>SUM(F229:F233)</f>
        <v>0</v>
      </c>
      <c r="H233" s="31"/>
    </row>
    <row r="234" spans="1:17" s="32" customFormat="1">
      <c r="A234" s="26"/>
      <c r="B234" s="129"/>
      <c r="C234" s="67"/>
      <c r="D234" s="68"/>
      <c r="E234" s="69"/>
      <c r="F234" s="67"/>
      <c r="G234" s="110"/>
      <c r="H234" s="31"/>
    </row>
    <row r="235" spans="1:17">
      <c r="A235" s="26"/>
      <c r="B235" s="61" t="s">
        <v>273</v>
      </c>
      <c r="C235" s="61"/>
      <c r="D235" s="61"/>
      <c r="E235" s="61"/>
      <c r="F235" s="28" t="s">
        <v>35</v>
      </c>
      <c r="G235" s="62">
        <f>SUM(G109:G233)</f>
        <v>0</v>
      </c>
      <c r="H235" s="5"/>
    </row>
    <row r="236" spans="1:17" ht="14.25" customHeight="1">
      <c r="A236" s="26"/>
      <c r="B236" s="32"/>
      <c r="C236" s="145"/>
      <c r="D236" s="146"/>
      <c r="E236" s="111"/>
      <c r="F236" s="111"/>
      <c r="G236" s="144"/>
      <c r="H236" s="5"/>
    </row>
    <row r="237" spans="1:17" s="32" customFormat="1">
      <c r="A237" s="33" t="s">
        <v>274</v>
      </c>
      <c r="B237" s="63" t="s">
        <v>275</v>
      </c>
      <c r="C237" s="63"/>
      <c r="D237" s="29"/>
      <c r="E237" s="64"/>
      <c r="F237" s="30"/>
      <c r="G237" s="28"/>
      <c r="H237" s="40"/>
    </row>
    <row r="238" spans="1:17" ht="12" customHeight="1">
      <c r="A238" s="26"/>
      <c r="B238" s="32"/>
      <c r="C238" s="145"/>
      <c r="D238" s="146"/>
      <c r="E238" s="111"/>
      <c r="F238" s="111"/>
      <c r="G238" s="144"/>
      <c r="H238" s="5"/>
    </row>
    <row r="239" spans="1:17" s="102" customFormat="1" ht="15.95" customHeight="1">
      <c r="A239" s="42" t="s">
        <v>14</v>
      </c>
      <c r="B239" s="101" t="s">
        <v>118</v>
      </c>
      <c r="C239" s="52"/>
      <c r="E239" s="45"/>
      <c r="F239" s="46"/>
      <c r="G239" s="57"/>
      <c r="H239" s="48"/>
      <c r="J239" s="103"/>
      <c r="K239" s="103"/>
      <c r="L239" s="103"/>
      <c r="M239" s="103"/>
      <c r="N239" s="103"/>
      <c r="O239" s="103"/>
      <c r="P239" s="103"/>
      <c r="Q239" s="103"/>
    </row>
    <row r="240" spans="1:17" s="49" customFormat="1" ht="15.95" customHeight="1">
      <c r="A240" s="51" t="s">
        <v>16</v>
      </c>
      <c r="B240" s="14" t="s">
        <v>119</v>
      </c>
      <c r="C240" s="30">
        <f>510.04+32.38</f>
        <v>542.42000000000007</v>
      </c>
      <c r="D240" s="49" t="s">
        <v>26</v>
      </c>
      <c r="E240" s="54"/>
      <c r="F240" s="55">
        <f>C240*E240</f>
        <v>0</v>
      </c>
      <c r="G240" s="48">
        <f>SUM(F240)</f>
        <v>0</v>
      </c>
      <c r="H240" s="48"/>
      <c r="J240" s="50"/>
      <c r="K240" s="50"/>
      <c r="L240" s="50"/>
      <c r="M240" s="50"/>
      <c r="N240" s="50"/>
      <c r="O240" s="50"/>
      <c r="P240" s="50"/>
      <c r="Q240" s="50"/>
    </row>
    <row r="241" spans="1:17" s="49" customFormat="1" ht="15.95" customHeight="1">
      <c r="A241" s="51"/>
      <c r="B241" s="14"/>
      <c r="C241" s="52"/>
      <c r="E241" s="54"/>
      <c r="F241" s="55"/>
      <c r="G241" s="48"/>
      <c r="H241" s="48"/>
      <c r="J241" s="50"/>
      <c r="K241" s="50"/>
      <c r="L241" s="50"/>
      <c r="M241" s="50"/>
      <c r="N241" s="50"/>
      <c r="O241" s="50"/>
      <c r="P241" s="50"/>
      <c r="Q241" s="50"/>
    </row>
    <row r="242" spans="1:17" s="102" customFormat="1" ht="15.95" customHeight="1">
      <c r="A242" s="42" t="s">
        <v>36</v>
      </c>
      <c r="B242" s="101" t="s">
        <v>120</v>
      </c>
      <c r="C242" s="52"/>
      <c r="E242" s="45"/>
      <c r="F242" s="46"/>
      <c r="G242" s="57"/>
      <c r="H242" s="48"/>
      <c r="J242" s="103"/>
      <c r="K242" s="103"/>
      <c r="L242" s="103"/>
      <c r="M242" s="103"/>
      <c r="N242" s="103"/>
      <c r="O242" s="103"/>
      <c r="P242" s="103"/>
      <c r="Q242" s="103"/>
    </row>
    <row r="243" spans="1:17" s="102" customFormat="1" ht="15.95" customHeight="1">
      <c r="A243" s="51" t="s">
        <v>16</v>
      </c>
      <c r="B243" s="58" t="s">
        <v>121</v>
      </c>
      <c r="C243" s="52">
        <v>141.69999999999999</v>
      </c>
      <c r="D243" s="49" t="s">
        <v>29</v>
      </c>
      <c r="E243" s="55"/>
      <c r="F243" s="55">
        <f>C243*E243</f>
        <v>0</v>
      </c>
      <c r="G243" s="57"/>
      <c r="H243" s="48"/>
      <c r="J243" s="103"/>
      <c r="K243" s="103"/>
      <c r="L243" s="103"/>
      <c r="M243" s="103"/>
      <c r="N243" s="103"/>
      <c r="O243" s="103"/>
      <c r="P243" s="103"/>
      <c r="Q243" s="103"/>
    </row>
    <row r="244" spans="1:17" s="49" customFormat="1" ht="15.95" customHeight="1">
      <c r="A244" s="51" t="s">
        <v>19</v>
      </c>
      <c r="B244" s="58" t="s">
        <v>122</v>
      </c>
      <c r="C244" s="52">
        <v>184.21</v>
      </c>
      <c r="D244" s="49" t="s">
        <v>29</v>
      </c>
      <c r="E244" s="55"/>
      <c r="F244" s="55">
        <f>C244*E244</f>
        <v>0</v>
      </c>
      <c r="G244" s="57"/>
      <c r="H244" s="48"/>
      <c r="J244" s="50"/>
      <c r="K244" s="50"/>
      <c r="L244" s="50"/>
      <c r="M244" s="50"/>
      <c r="N244" s="50"/>
      <c r="O244" s="50"/>
      <c r="P244" s="50"/>
      <c r="Q244" s="50"/>
    </row>
    <row r="245" spans="1:17" s="49" customFormat="1" ht="15.95" customHeight="1">
      <c r="A245" s="51" t="s">
        <v>22</v>
      </c>
      <c r="B245" s="58" t="s">
        <v>123</v>
      </c>
      <c r="C245" s="52">
        <v>64.53</v>
      </c>
      <c r="D245" s="49" t="s">
        <v>26</v>
      </c>
      <c r="E245" s="55"/>
      <c r="F245" s="55">
        <f>C245*E245</f>
        <v>0</v>
      </c>
      <c r="G245" s="57"/>
      <c r="H245" s="48"/>
      <c r="J245" s="50"/>
      <c r="K245" s="50"/>
      <c r="L245" s="50"/>
      <c r="M245" s="50"/>
      <c r="N245" s="50"/>
      <c r="O245" s="50"/>
      <c r="P245" s="50"/>
      <c r="Q245" s="50"/>
    </row>
    <row r="246" spans="1:17" s="49" customFormat="1" ht="15.95" customHeight="1">
      <c r="A246" s="51" t="s">
        <v>24</v>
      </c>
      <c r="B246" s="58" t="s">
        <v>124</v>
      </c>
      <c r="C246" s="52">
        <v>284.19</v>
      </c>
      <c r="D246" s="49" t="s">
        <v>29</v>
      </c>
      <c r="E246" s="55"/>
      <c r="F246" s="55">
        <f>C246*E246</f>
        <v>0</v>
      </c>
      <c r="G246" s="57">
        <f>SUM(F243:F246)</f>
        <v>0</v>
      </c>
      <c r="H246" s="48"/>
      <c r="J246" s="50"/>
      <c r="K246" s="50"/>
      <c r="L246" s="50"/>
      <c r="M246" s="50"/>
      <c r="N246" s="50"/>
      <c r="O246" s="50"/>
      <c r="P246" s="50"/>
      <c r="Q246" s="50"/>
    </row>
    <row r="247" spans="1:17" ht="12" customHeight="1">
      <c r="A247" s="26"/>
      <c r="B247" s="32"/>
      <c r="C247" s="145"/>
      <c r="D247" s="146"/>
      <c r="E247" s="111"/>
      <c r="F247" s="111"/>
      <c r="G247" s="144"/>
      <c r="H247" s="5"/>
    </row>
    <row r="248" spans="1:17">
      <c r="A248" s="106" t="s">
        <v>125</v>
      </c>
      <c r="B248" s="107" t="s">
        <v>126</v>
      </c>
      <c r="C248" s="56"/>
      <c r="D248" s="108"/>
      <c r="E248" s="56"/>
      <c r="F248" s="109"/>
      <c r="G248" s="110"/>
      <c r="H248" s="5"/>
    </row>
    <row r="249" spans="1:17" s="32" customFormat="1">
      <c r="A249" s="26" t="s">
        <v>16</v>
      </c>
      <c r="B249" s="96" t="s">
        <v>276</v>
      </c>
      <c r="C249" s="67">
        <v>19.09</v>
      </c>
      <c r="D249" s="68" t="s">
        <v>29</v>
      </c>
      <c r="E249" s="69"/>
      <c r="F249" s="73">
        <f>C249*E249</f>
        <v>0</v>
      </c>
      <c r="G249" s="70"/>
      <c r="H249" s="31"/>
    </row>
    <row r="250" spans="1:17" s="32" customFormat="1">
      <c r="A250" s="26" t="s">
        <v>19</v>
      </c>
      <c r="B250" s="96" t="s">
        <v>277</v>
      </c>
      <c r="C250" s="67">
        <f>1.01+1.19</f>
        <v>2.2000000000000002</v>
      </c>
      <c r="D250" s="68" t="s">
        <v>29</v>
      </c>
      <c r="E250" s="69"/>
      <c r="F250" s="73">
        <f>C250*E250</f>
        <v>0</v>
      </c>
      <c r="G250" s="70"/>
      <c r="H250" s="31"/>
    </row>
    <row r="251" spans="1:17" s="32" customFormat="1">
      <c r="A251" s="26" t="s">
        <v>22</v>
      </c>
      <c r="B251" s="96" t="s">
        <v>278</v>
      </c>
      <c r="C251" s="67">
        <v>37.5</v>
      </c>
      <c r="D251" s="68" t="s">
        <v>29</v>
      </c>
      <c r="E251" s="69"/>
      <c r="F251" s="73">
        <f>C251*E251</f>
        <v>0</v>
      </c>
      <c r="G251" s="70"/>
      <c r="H251" s="31"/>
    </row>
    <row r="252" spans="1:17" s="32" customFormat="1">
      <c r="A252" s="26" t="s">
        <v>24</v>
      </c>
      <c r="B252" s="96" t="s">
        <v>279</v>
      </c>
      <c r="C252" s="67">
        <v>6.53</v>
      </c>
      <c r="D252" s="68" t="s">
        <v>29</v>
      </c>
      <c r="E252" s="69"/>
      <c r="F252" s="73">
        <f>C252*E252</f>
        <v>0</v>
      </c>
      <c r="G252" s="144"/>
      <c r="H252" s="31"/>
    </row>
    <row r="253" spans="1:17" s="32" customFormat="1">
      <c r="A253" s="26" t="s">
        <v>27</v>
      </c>
      <c r="B253" s="111" t="s">
        <v>280</v>
      </c>
      <c r="C253" s="67">
        <v>0.31</v>
      </c>
      <c r="D253" s="68" t="s">
        <v>29</v>
      </c>
      <c r="E253" s="69"/>
      <c r="F253" s="73">
        <f>C253*E253</f>
        <v>0</v>
      </c>
      <c r="G253" s="70"/>
      <c r="H253" s="31"/>
    </row>
    <row r="254" spans="1:17" s="32" customFormat="1" ht="30">
      <c r="A254" s="26" t="s">
        <v>30</v>
      </c>
      <c r="B254" s="96" t="s">
        <v>281</v>
      </c>
      <c r="C254" s="67">
        <v>0.76</v>
      </c>
      <c r="D254" s="68" t="s">
        <v>29</v>
      </c>
      <c r="E254" s="69"/>
      <c r="F254" s="73">
        <f>C254*E254</f>
        <v>0</v>
      </c>
      <c r="G254" s="70"/>
      <c r="H254" s="31"/>
    </row>
    <row r="255" spans="1:17" s="32" customFormat="1">
      <c r="A255" s="26" t="s">
        <v>32</v>
      </c>
      <c r="B255" s="96" t="s">
        <v>282</v>
      </c>
      <c r="C255" s="67">
        <v>1.5</v>
      </c>
      <c r="D255" s="68" t="s">
        <v>29</v>
      </c>
      <c r="E255" s="69"/>
      <c r="F255" s="73">
        <f>C255*E255</f>
        <v>0</v>
      </c>
      <c r="G255" s="70">
        <f>SUM(F249:F255)</f>
        <v>0</v>
      </c>
      <c r="H255" s="31"/>
    </row>
    <row r="256" spans="1:17" s="32" customFormat="1">
      <c r="A256" s="26"/>
      <c r="B256" s="96"/>
      <c r="C256" s="67"/>
      <c r="D256" s="68"/>
      <c r="E256" s="69"/>
      <c r="F256" s="73"/>
      <c r="G256" s="70"/>
      <c r="H256" s="31"/>
    </row>
    <row r="257" spans="1:8" s="32" customFormat="1">
      <c r="A257" s="26"/>
      <c r="B257" s="96"/>
      <c r="C257" s="67"/>
      <c r="D257" s="68"/>
      <c r="E257" s="69"/>
      <c r="F257" s="73"/>
      <c r="G257" s="70"/>
      <c r="H257" s="31"/>
    </row>
    <row r="258" spans="1:8" s="32" customFormat="1">
      <c r="A258" s="26"/>
      <c r="B258" s="96"/>
      <c r="C258" s="67"/>
      <c r="D258" s="68"/>
      <c r="E258" s="69"/>
      <c r="F258" s="73"/>
      <c r="G258" s="70"/>
      <c r="H258" s="31"/>
    </row>
    <row r="259" spans="1:8">
      <c r="A259" s="106" t="s">
        <v>133</v>
      </c>
      <c r="B259" s="112" t="s">
        <v>134</v>
      </c>
      <c r="C259" s="56"/>
      <c r="D259" s="113"/>
      <c r="E259" s="56"/>
      <c r="F259" s="109"/>
      <c r="G259" s="110"/>
      <c r="H259" s="5"/>
    </row>
    <row r="260" spans="1:8" s="32" customFormat="1" ht="28.5" customHeight="1">
      <c r="A260" s="26" t="s">
        <v>16</v>
      </c>
      <c r="B260" s="96" t="s">
        <v>283</v>
      </c>
      <c r="C260" s="67">
        <v>128.16</v>
      </c>
      <c r="D260" s="68" t="s">
        <v>26</v>
      </c>
      <c r="E260" s="69"/>
      <c r="F260" s="73">
        <f>C260*E260</f>
        <v>0</v>
      </c>
      <c r="G260" s="70"/>
      <c r="H260" s="31"/>
    </row>
    <row r="261" spans="1:8" s="32" customFormat="1" ht="28.5" customHeight="1">
      <c r="A261" s="26" t="s">
        <v>19</v>
      </c>
      <c r="B261" s="96" t="s">
        <v>284</v>
      </c>
      <c r="C261" s="67">
        <v>2</v>
      </c>
      <c r="D261" s="68" t="s">
        <v>26</v>
      </c>
      <c r="E261" s="69"/>
      <c r="F261" s="73">
        <f>C261*E261</f>
        <v>0</v>
      </c>
      <c r="G261" s="70"/>
      <c r="H261" s="31"/>
    </row>
    <row r="262" spans="1:8" s="32" customFormat="1" ht="30">
      <c r="A262" s="26" t="s">
        <v>22</v>
      </c>
      <c r="B262" s="96" t="s">
        <v>285</v>
      </c>
      <c r="C262" s="67">
        <v>70.25</v>
      </c>
      <c r="D262" s="68" t="s">
        <v>26</v>
      </c>
      <c r="E262" s="69"/>
      <c r="F262" s="73">
        <f>C262*E262</f>
        <v>0</v>
      </c>
      <c r="G262" s="70">
        <f>SUM(F260:F262)</f>
        <v>0</v>
      </c>
      <c r="H262" s="31"/>
    </row>
    <row r="263" spans="1:8" ht="12" customHeight="1">
      <c r="A263" s="114"/>
      <c r="B263" s="115"/>
      <c r="C263" s="56"/>
      <c r="D263" s="108"/>
      <c r="E263" s="56"/>
      <c r="F263" s="109"/>
      <c r="G263" s="110"/>
      <c r="H263" s="109"/>
    </row>
    <row r="264" spans="1:8" s="32" customFormat="1">
      <c r="A264" s="65" t="s">
        <v>137</v>
      </c>
      <c r="B264" s="66" t="s">
        <v>138</v>
      </c>
      <c r="C264" s="67"/>
      <c r="D264" s="68"/>
      <c r="E264" s="69"/>
      <c r="F264" s="67"/>
      <c r="G264" s="70"/>
      <c r="H264" s="31"/>
    </row>
    <row r="265" spans="1:8" s="32" customFormat="1">
      <c r="A265" s="26" t="s">
        <v>16</v>
      </c>
      <c r="B265" s="96" t="s">
        <v>286</v>
      </c>
      <c r="C265" s="67">
        <v>76.349999999999994</v>
      </c>
      <c r="D265" s="68" t="s">
        <v>26</v>
      </c>
      <c r="E265" s="69"/>
      <c r="F265" s="73">
        <f>C265*E265</f>
        <v>0</v>
      </c>
      <c r="G265" s="70"/>
      <c r="H265" s="31"/>
    </row>
    <row r="266" spans="1:8" s="32" customFormat="1">
      <c r="A266" s="26" t="s">
        <v>19</v>
      </c>
      <c r="B266" s="96" t="s">
        <v>287</v>
      </c>
      <c r="C266" s="67">
        <f>48.7+63.19</f>
        <v>111.89</v>
      </c>
      <c r="D266" s="68" t="s">
        <v>26</v>
      </c>
      <c r="E266" s="69"/>
      <c r="F266" s="73">
        <f>C266*E266</f>
        <v>0</v>
      </c>
      <c r="G266" s="70"/>
      <c r="H266" s="31"/>
    </row>
    <row r="267" spans="1:8" s="32" customFormat="1" ht="30">
      <c r="A267" s="26" t="s">
        <v>22</v>
      </c>
      <c r="B267" s="116" t="s">
        <v>288</v>
      </c>
      <c r="C267" s="67">
        <v>7.68</v>
      </c>
      <c r="D267" s="68" t="s">
        <v>26</v>
      </c>
      <c r="E267" s="69"/>
      <c r="F267" s="73">
        <f>C267*E267</f>
        <v>0</v>
      </c>
      <c r="G267" s="70"/>
      <c r="H267" s="31"/>
    </row>
    <row r="268" spans="1:8" s="32" customFormat="1" ht="30">
      <c r="A268" s="26" t="s">
        <v>24</v>
      </c>
      <c r="B268" s="116" t="s">
        <v>289</v>
      </c>
      <c r="C268" s="67">
        <f>C267</f>
        <v>7.68</v>
      </c>
      <c r="D268" s="68" t="s">
        <v>26</v>
      </c>
      <c r="E268" s="69"/>
      <c r="F268" s="73">
        <f>C268*E268</f>
        <v>0</v>
      </c>
      <c r="G268" s="70"/>
      <c r="H268" s="31"/>
    </row>
    <row r="269" spans="1:8" s="32" customFormat="1">
      <c r="A269" s="26" t="s">
        <v>27</v>
      </c>
      <c r="B269" s="96" t="s">
        <v>290</v>
      </c>
      <c r="C269" s="67">
        <f>97.4+53.4</f>
        <v>150.80000000000001</v>
      </c>
      <c r="D269" s="68" t="s">
        <v>21</v>
      </c>
      <c r="E269" s="69"/>
      <c r="F269" s="73">
        <f>C269*E269</f>
        <v>0</v>
      </c>
      <c r="G269" s="70">
        <f>SUM(F265:F269)</f>
        <v>0</v>
      </c>
      <c r="H269" s="31"/>
    </row>
    <row r="270" spans="1:8" ht="12" customHeight="1">
      <c r="A270" s="114"/>
      <c r="B270" s="115"/>
      <c r="C270" s="56"/>
      <c r="D270" s="108"/>
      <c r="E270" s="56"/>
      <c r="F270" s="109"/>
      <c r="G270" s="110"/>
      <c r="H270" s="109"/>
    </row>
    <row r="271" spans="1:8" s="32" customFormat="1">
      <c r="A271" s="65" t="s">
        <v>145</v>
      </c>
      <c r="B271" s="66" t="s">
        <v>146</v>
      </c>
      <c r="C271" s="67"/>
      <c r="D271" s="68"/>
      <c r="E271" s="69"/>
      <c r="F271" s="67"/>
      <c r="G271" s="70"/>
      <c r="H271" s="31"/>
    </row>
    <row r="272" spans="1:8" s="32" customFormat="1" ht="45">
      <c r="A272" s="26" t="s">
        <v>16</v>
      </c>
      <c r="B272" s="116" t="s">
        <v>147</v>
      </c>
      <c r="C272" s="30">
        <f>510.04+32.38</f>
        <v>542.42000000000007</v>
      </c>
      <c r="D272" s="68" t="s">
        <v>26</v>
      </c>
      <c r="E272" s="120"/>
      <c r="F272" s="73">
        <f>C272*E272</f>
        <v>0</v>
      </c>
      <c r="G272" s="121"/>
      <c r="H272" s="31"/>
    </row>
    <row r="273" spans="1:11" s="32" customFormat="1">
      <c r="A273" s="26" t="s">
        <v>19</v>
      </c>
      <c r="B273" s="32" t="s">
        <v>291</v>
      </c>
      <c r="C273" s="111">
        <v>173.98</v>
      </c>
      <c r="D273" s="146" t="s">
        <v>21</v>
      </c>
      <c r="E273" s="69"/>
      <c r="F273" s="73">
        <f>C273*E273</f>
        <v>0</v>
      </c>
      <c r="G273" s="70"/>
      <c r="H273" s="31"/>
    </row>
    <row r="274" spans="1:11" s="32" customFormat="1">
      <c r="A274" s="117" t="s">
        <v>22</v>
      </c>
      <c r="B274" s="32" t="s">
        <v>292</v>
      </c>
      <c r="C274" s="111">
        <v>106.8</v>
      </c>
      <c r="D274" s="146" t="s">
        <v>21</v>
      </c>
      <c r="E274" s="69"/>
      <c r="F274" s="73">
        <f>C274*E274</f>
        <v>0</v>
      </c>
      <c r="G274" s="70">
        <f>SUM(F272:F274)</f>
        <v>0</v>
      </c>
      <c r="H274" s="31"/>
    </row>
    <row r="275" spans="1:11" ht="15" customHeight="1">
      <c r="A275" s="114"/>
      <c r="B275" s="115"/>
      <c r="C275" s="56"/>
      <c r="D275" s="108"/>
      <c r="E275" s="56"/>
      <c r="F275" s="109"/>
      <c r="G275" s="110"/>
      <c r="H275" s="109"/>
    </row>
    <row r="276" spans="1:11" ht="18" customHeight="1">
      <c r="A276" s="106" t="s">
        <v>148</v>
      </c>
      <c r="B276" s="122" t="s">
        <v>149</v>
      </c>
      <c r="C276" s="123"/>
      <c r="D276" s="124"/>
      <c r="E276" s="120"/>
      <c r="F276" s="125"/>
      <c r="H276" s="127"/>
      <c r="I276" s="127"/>
      <c r="J276" s="128"/>
    </row>
    <row r="277" spans="1:11" ht="30">
      <c r="A277" s="51" t="s">
        <v>16</v>
      </c>
      <c r="B277" s="116" t="s">
        <v>293</v>
      </c>
      <c r="C277" s="123">
        <v>76.349999999999994</v>
      </c>
      <c r="D277" s="29" t="s">
        <v>294</v>
      </c>
      <c r="E277" s="120"/>
      <c r="F277" s="73">
        <f>C277*E277</f>
        <v>0</v>
      </c>
      <c r="G277" s="126">
        <f>SUM(F277)</f>
        <v>0</v>
      </c>
      <c r="H277" s="129"/>
      <c r="I277" s="123"/>
      <c r="J277" s="29"/>
    </row>
    <row r="278" spans="1:11" ht="12" customHeight="1">
      <c r="A278" s="114"/>
      <c r="B278" s="115"/>
      <c r="C278" s="56"/>
      <c r="D278" s="108"/>
      <c r="E278" s="56"/>
      <c r="F278" s="109"/>
      <c r="G278" s="110"/>
      <c r="H278" s="109"/>
    </row>
    <row r="279" spans="1:11" s="32" customFormat="1">
      <c r="A279" s="65" t="s">
        <v>152</v>
      </c>
      <c r="B279" s="66" t="s">
        <v>153</v>
      </c>
      <c r="C279" s="67"/>
      <c r="D279" s="130"/>
      <c r="E279" s="131"/>
      <c r="F279" s="67"/>
      <c r="G279" s="70"/>
      <c r="H279" s="31"/>
    </row>
    <row r="280" spans="1:11" s="32" customFormat="1" ht="28.5" customHeight="1">
      <c r="A280" s="26" t="s">
        <v>16</v>
      </c>
      <c r="B280" s="96" t="s">
        <v>295</v>
      </c>
      <c r="C280" s="67">
        <v>2</v>
      </c>
      <c r="D280" s="132" t="s">
        <v>18</v>
      </c>
      <c r="E280" s="69"/>
      <c r="F280" s="67">
        <f>C280*E280</f>
        <v>0</v>
      </c>
      <c r="G280" s="70"/>
      <c r="H280" s="31"/>
    </row>
    <row r="281" spans="1:11" s="32" customFormat="1" ht="30">
      <c r="A281" s="26" t="s">
        <v>19</v>
      </c>
      <c r="B281" s="27" t="s">
        <v>296</v>
      </c>
      <c r="C281" s="67">
        <v>1.8</v>
      </c>
      <c r="D281" s="146" t="s">
        <v>26</v>
      </c>
      <c r="E281" s="69"/>
      <c r="F281" s="67">
        <f>C281*E281</f>
        <v>0</v>
      </c>
      <c r="G281" s="70">
        <f>SUM(F280:F281)</f>
        <v>0</v>
      </c>
      <c r="H281" s="31"/>
    </row>
    <row r="282" spans="1:11" s="32" customFormat="1">
      <c r="A282" s="9"/>
      <c r="B282" s="133"/>
      <c r="C282" s="67"/>
      <c r="D282" s="134"/>
      <c r="E282" s="67"/>
      <c r="F282" s="67"/>
      <c r="G282" s="121"/>
      <c r="H282" s="31"/>
    </row>
    <row r="283" spans="1:11" s="123" customFormat="1" ht="14.25" customHeight="1">
      <c r="A283" s="106" t="s">
        <v>158</v>
      </c>
      <c r="B283" s="122" t="s">
        <v>159</v>
      </c>
      <c r="C283" s="30"/>
      <c r="D283" s="29"/>
      <c r="G283" s="135"/>
      <c r="H283" s="136"/>
      <c r="I283" s="136"/>
      <c r="J283" s="136"/>
      <c r="K283" s="136"/>
    </row>
    <row r="284" spans="1:11" s="123" customFormat="1">
      <c r="A284" s="51" t="s">
        <v>16</v>
      </c>
      <c r="B284" s="129" t="s">
        <v>160</v>
      </c>
      <c r="C284" s="30">
        <v>32.380000000000003</v>
      </c>
      <c r="D284" s="29" t="s">
        <v>26</v>
      </c>
      <c r="F284" s="67">
        <f>C284*E284</f>
        <v>0</v>
      </c>
      <c r="G284" s="137">
        <f>SUM(F284)</f>
        <v>0</v>
      </c>
      <c r="H284" s="136"/>
      <c r="I284" s="136"/>
      <c r="J284" s="136"/>
      <c r="K284" s="136"/>
    </row>
    <row r="285" spans="1:11" s="123" customFormat="1">
      <c r="A285" s="51"/>
      <c r="B285" s="129"/>
      <c r="C285" s="30"/>
      <c r="D285" s="29"/>
      <c r="F285" s="67"/>
      <c r="G285" s="137"/>
      <c r="H285" s="136"/>
      <c r="I285" s="136"/>
      <c r="J285" s="136"/>
      <c r="K285" s="136"/>
    </row>
    <row r="286" spans="1:11" s="123" customFormat="1">
      <c r="A286" s="65" t="s">
        <v>161</v>
      </c>
      <c r="B286" s="66" t="s">
        <v>162</v>
      </c>
      <c r="C286" s="138"/>
      <c r="D286" s="124"/>
      <c r="E286" s="138"/>
      <c r="F286" s="125"/>
      <c r="G286" s="135"/>
    </row>
    <row r="287" spans="1:11" s="32" customFormat="1">
      <c r="A287" s="26" t="s">
        <v>16</v>
      </c>
      <c r="B287" s="96" t="s">
        <v>163</v>
      </c>
      <c r="C287" s="67">
        <v>4</v>
      </c>
      <c r="D287" s="68" t="s">
        <v>18</v>
      </c>
      <c r="E287" s="69"/>
      <c r="F287" s="67">
        <f>C287*E287</f>
        <v>0</v>
      </c>
      <c r="G287" s="70"/>
      <c r="H287" s="31"/>
    </row>
    <row r="288" spans="1:11" s="32" customFormat="1">
      <c r="A288" s="26" t="s">
        <v>19</v>
      </c>
      <c r="B288" s="96" t="s">
        <v>164</v>
      </c>
      <c r="C288" s="67">
        <v>5</v>
      </c>
      <c r="D288" s="68" t="s">
        <v>18</v>
      </c>
      <c r="E288" s="69"/>
      <c r="F288" s="67">
        <f>C288*E288</f>
        <v>0</v>
      </c>
      <c r="G288" s="70"/>
      <c r="H288" s="31"/>
    </row>
    <row r="289" spans="1:8" s="32" customFormat="1">
      <c r="A289" s="26" t="s">
        <v>22</v>
      </c>
      <c r="B289" s="96" t="s">
        <v>297</v>
      </c>
      <c r="C289" s="67">
        <v>1</v>
      </c>
      <c r="D289" s="68" t="s">
        <v>18</v>
      </c>
      <c r="E289" s="69"/>
      <c r="F289" s="67">
        <f>C289*E289</f>
        <v>0</v>
      </c>
      <c r="G289" s="70"/>
      <c r="H289" s="31"/>
    </row>
    <row r="290" spans="1:8" s="32" customFormat="1">
      <c r="A290" s="26" t="s">
        <v>24</v>
      </c>
      <c r="B290" s="96" t="s">
        <v>298</v>
      </c>
      <c r="C290" s="67">
        <v>2</v>
      </c>
      <c r="D290" s="68" t="s">
        <v>18</v>
      </c>
      <c r="E290" s="69"/>
      <c r="F290" s="67">
        <f>C290*E290</f>
        <v>0</v>
      </c>
      <c r="G290" s="70"/>
      <c r="H290" s="31"/>
    </row>
    <row r="291" spans="1:8" s="32" customFormat="1">
      <c r="A291" s="26" t="s">
        <v>27</v>
      </c>
      <c r="B291" s="96" t="s">
        <v>299</v>
      </c>
      <c r="C291" s="67">
        <v>2</v>
      </c>
      <c r="D291" s="68" t="s">
        <v>18</v>
      </c>
      <c r="E291" s="69"/>
      <c r="F291" s="67">
        <f>C291*E291</f>
        <v>0</v>
      </c>
      <c r="G291" s="70"/>
      <c r="H291" s="31"/>
    </row>
    <row r="292" spans="1:8" s="32" customFormat="1">
      <c r="A292" s="26" t="s">
        <v>30</v>
      </c>
      <c r="B292" s="96" t="s">
        <v>300</v>
      </c>
      <c r="C292" s="67">
        <v>3</v>
      </c>
      <c r="D292" s="68" t="s">
        <v>18</v>
      </c>
      <c r="E292" s="69"/>
      <c r="F292" s="67">
        <f>C292*E292</f>
        <v>0</v>
      </c>
      <c r="G292" s="70"/>
      <c r="H292" s="31"/>
    </row>
    <row r="293" spans="1:8" s="32" customFormat="1">
      <c r="A293" s="26" t="s">
        <v>32</v>
      </c>
      <c r="B293" s="96" t="s">
        <v>301</v>
      </c>
      <c r="C293" s="67">
        <v>2</v>
      </c>
      <c r="D293" s="68" t="s">
        <v>18</v>
      </c>
      <c r="E293" s="69"/>
      <c r="F293" s="67">
        <f>C293*E293</f>
        <v>0</v>
      </c>
      <c r="G293" s="70"/>
      <c r="H293" s="31"/>
    </row>
    <row r="294" spans="1:8" s="32" customFormat="1">
      <c r="A294" s="26" t="s">
        <v>68</v>
      </c>
      <c r="B294" s="96" t="s">
        <v>302</v>
      </c>
      <c r="C294" s="67">
        <v>1</v>
      </c>
      <c r="D294" s="68" t="s">
        <v>18</v>
      </c>
      <c r="E294" s="69"/>
      <c r="F294" s="67">
        <f>C294*E294</f>
        <v>0</v>
      </c>
      <c r="G294" s="70"/>
      <c r="H294" s="31"/>
    </row>
    <row r="295" spans="1:8" ht="30">
      <c r="A295" s="26" t="s">
        <v>70</v>
      </c>
      <c r="B295" s="96" t="s">
        <v>179</v>
      </c>
      <c r="C295" s="67">
        <v>14.48</v>
      </c>
      <c r="D295" s="68" t="s">
        <v>21</v>
      </c>
      <c r="E295" s="69"/>
      <c r="F295" s="67">
        <f>C295*E295</f>
        <v>0</v>
      </c>
      <c r="G295" s="70"/>
      <c r="H295" s="5"/>
    </row>
    <row r="296" spans="1:8" s="123" customFormat="1" ht="30">
      <c r="A296" s="26" t="s">
        <v>112</v>
      </c>
      <c r="B296" s="96" t="s">
        <v>181</v>
      </c>
      <c r="C296" s="67">
        <v>53.08</v>
      </c>
      <c r="D296" s="68" t="s">
        <v>21</v>
      </c>
      <c r="E296" s="69"/>
      <c r="F296" s="67">
        <f t="shared" ref="F296" si="6">C296*E296</f>
        <v>0</v>
      </c>
      <c r="G296" s="135"/>
    </row>
    <row r="297" spans="1:8">
      <c r="A297" s="26" t="s">
        <v>174</v>
      </c>
      <c r="B297" s="96" t="s">
        <v>303</v>
      </c>
      <c r="C297" s="67">
        <v>2</v>
      </c>
      <c r="D297" s="68" t="s">
        <v>18</v>
      </c>
      <c r="E297" s="69"/>
      <c r="F297" s="67">
        <f>C297*E297</f>
        <v>0</v>
      </c>
      <c r="G297" s="70"/>
      <c r="H297" s="5"/>
    </row>
    <row r="298" spans="1:8" s="123" customFormat="1">
      <c r="A298" s="26" t="s">
        <v>176</v>
      </c>
      <c r="B298" s="96" t="s">
        <v>304</v>
      </c>
      <c r="C298" s="67">
        <v>1</v>
      </c>
      <c r="D298" s="68" t="s">
        <v>18</v>
      </c>
      <c r="E298" s="69"/>
      <c r="F298" s="67">
        <f>C298*E298</f>
        <v>0</v>
      </c>
      <c r="G298" s="135"/>
    </row>
    <row r="299" spans="1:8" s="123" customFormat="1" ht="30">
      <c r="A299" s="26" t="s">
        <v>178</v>
      </c>
      <c r="B299" s="96" t="s">
        <v>173</v>
      </c>
      <c r="C299" s="67">
        <v>21.53</v>
      </c>
      <c r="D299" s="68" t="s">
        <v>21</v>
      </c>
      <c r="E299" s="69"/>
      <c r="F299" s="67">
        <f>C299*E299</f>
        <v>0</v>
      </c>
      <c r="G299" s="135"/>
    </row>
    <row r="300" spans="1:8" s="123" customFormat="1" ht="30">
      <c r="A300" s="26" t="s">
        <v>180</v>
      </c>
      <c r="B300" s="96" t="s">
        <v>175</v>
      </c>
      <c r="C300" s="67">
        <v>51.43</v>
      </c>
      <c r="D300" s="68" t="s">
        <v>21</v>
      </c>
      <c r="E300" s="69"/>
      <c r="F300" s="67">
        <f>C300*E300</f>
        <v>0</v>
      </c>
      <c r="G300" s="135"/>
    </row>
    <row r="301" spans="1:8" ht="30">
      <c r="A301" s="26" t="s">
        <v>182</v>
      </c>
      <c r="B301" s="96" t="s">
        <v>177</v>
      </c>
      <c r="C301" s="67">
        <v>28.48</v>
      </c>
      <c r="D301" s="68" t="s">
        <v>21</v>
      </c>
      <c r="E301" s="69"/>
      <c r="F301" s="67">
        <f>C301*E301</f>
        <v>0</v>
      </c>
      <c r="G301" s="70"/>
      <c r="H301" s="5"/>
    </row>
    <row r="302" spans="1:8" s="123" customFormat="1">
      <c r="A302" s="26" t="s">
        <v>184</v>
      </c>
      <c r="B302" s="139" t="s">
        <v>170</v>
      </c>
      <c r="C302" s="67">
        <v>4</v>
      </c>
      <c r="D302" s="68" t="s">
        <v>171</v>
      </c>
      <c r="E302" s="69"/>
      <c r="F302" s="67">
        <f>C302*E302</f>
        <v>0</v>
      </c>
      <c r="G302" s="135"/>
    </row>
    <row r="303" spans="1:8" ht="30">
      <c r="A303" s="140" t="s">
        <v>186</v>
      </c>
      <c r="B303" s="96" t="s">
        <v>185</v>
      </c>
      <c r="C303" s="67">
        <v>69.37</v>
      </c>
      <c r="D303" s="68" t="s">
        <v>21</v>
      </c>
      <c r="E303" s="69"/>
      <c r="F303" s="67">
        <f>C303*E303</f>
        <v>0</v>
      </c>
      <c r="H303" s="5"/>
    </row>
    <row r="304" spans="1:8" ht="30">
      <c r="A304" s="26" t="s">
        <v>188</v>
      </c>
      <c r="B304" s="96" t="s">
        <v>187</v>
      </c>
      <c r="C304" s="67">
        <v>36.020000000000003</v>
      </c>
      <c r="D304" s="68" t="s">
        <v>21</v>
      </c>
      <c r="E304" s="69"/>
      <c r="F304" s="67">
        <f t="shared" ref="F304" si="7">C304*E304</f>
        <v>0</v>
      </c>
      <c r="G304" s="70"/>
      <c r="H304" s="5"/>
    </row>
    <row r="305" spans="1:14">
      <c r="A305" s="26" t="s">
        <v>190</v>
      </c>
      <c r="B305" s="96" t="s">
        <v>189</v>
      </c>
      <c r="C305" s="67">
        <v>12</v>
      </c>
      <c r="D305" s="68" t="s">
        <v>18</v>
      </c>
      <c r="E305" s="69"/>
      <c r="F305" s="67">
        <f>C305*E305</f>
        <v>0</v>
      </c>
      <c r="G305" s="70"/>
      <c r="H305" s="5"/>
    </row>
    <row r="306" spans="1:14" s="32" customFormat="1">
      <c r="A306" s="26" t="s">
        <v>193</v>
      </c>
      <c r="B306" s="96" t="s">
        <v>305</v>
      </c>
      <c r="C306" s="67">
        <v>41.12</v>
      </c>
      <c r="D306" s="68" t="s">
        <v>192</v>
      </c>
      <c r="E306" s="69"/>
      <c r="F306" s="67">
        <f>C306*E306</f>
        <v>0</v>
      </c>
      <c r="G306" s="70"/>
      <c r="H306" s="31"/>
    </row>
    <row r="307" spans="1:14" s="123" customFormat="1">
      <c r="A307" s="156" t="s">
        <v>196</v>
      </c>
      <c r="B307" s="139" t="s">
        <v>194</v>
      </c>
      <c r="C307" s="141">
        <v>1</v>
      </c>
      <c r="D307" s="29" t="s">
        <v>195</v>
      </c>
      <c r="E307" s="120"/>
      <c r="F307" s="67">
        <f>C307*E307</f>
        <v>0</v>
      </c>
      <c r="G307" s="110"/>
    </row>
    <row r="308" spans="1:14" s="123" customFormat="1">
      <c r="A308" s="156" t="s">
        <v>306</v>
      </c>
      <c r="B308" s="139" t="s">
        <v>197</v>
      </c>
      <c r="C308" s="141">
        <v>1</v>
      </c>
      <c r="D308" s="29" t="s">
        <v>195</v>
      </c>
      <c r="E308" s="120"/>
      <c r="F308" s="67">
        <f>C308*E308</f>
        <v>0</v>
      </c>
      <c r="G308" s="142">
        <f>SUM(F287:F308)</f>
        <v>0</v>
      </c>
    </row>
    <row r="309" spans="1:14">
      <c r="A309" s="143"/>
      <c r="C309" s="56"/>
      <c r="E309" s="56"/>
      <c r="H309" s="5"/>
    </row>
    <row r="310" spans="1:14" s="32" customFormat="1">
      <c r="A310" s="65" t="s">
        <v>198</v>
      </c>
      <c r="B310" s="127" t="s">
        <v>199</v>
      </c>
      <c r="C310" s="67"/>
      <c r="D310" s="68"/>
      <c r="E310" s="69"/>
      <c r="F310" s="67"/>
      <c r="G310" s="144"/>
      <c r="H310" s="31"/>
    </row>
    <row r="311" spans="1:14" s="32" customFormat="1">
      <c r="A311" s="26" t="s">
        <v>16</v>
      </c>
      <c r="B311" s="96" t="s">
        <v>307</v>
      </c>
      <c r="C311" s="67">
        <v>30</v>
      </c>
      <c r="D311" s="68" t="s">
        <v>21</v>
      </c>
      <c r="E311" s="69"/>
      <c r="F311" s="67">
        <f>C311*E311</f>
        <v>0</v>
      </c>
      <c r="G311" s="70"/>
      <c r="H311" s="31"/>
    </row>
    <row r="312" spans="1:14" s="32" customFormat="1" ht="30">
      <c r="A312" s="26" t="s">
        <v>19</v>
      </c>
      <c r="B312" s="96" t="s">
        <v>308</v>
      </c>
      <c r="C312" s="67">
        <v>7.44</v>
      </c>
      <c r="D312" s="68" t="s">
        <v>21</v>
      </c>
      <c r="E312" s="69"/>
      <c r="F312" s="67">
        <f>C312*E312</f>
        <v>0</v>
      </c>
      <c r="G312" s="70">
        <f>SUM(F311:F312)</f>
        <v>0</v>
      </c>
      <c r="H312" s="31"/>
    </row>
    <row r="313" spans="1:14" s="32" customFormat="1">
      <c r="A313" s="26"/>
      <c r="B313" s="96"/>
      <c r="C313" s="67"/>
      <c r="D313" s="68"/>
      <c r="E313" s="69"/>
      <c r="F313" s="67"/>
      <c r="G313" s="70"/>
      <c r="H313" s="31"/>
    </row>
    <row r="314" spans="1:14" s="147" customFormat="1" outlineLevel="2">
      <c r="A314" s="65" t="s">
        <v>243</v>
      </c>
      <c r="B314" s="127" t="s">
        <v>244</v>
      </c>
      <c r="C314" s="67"/>
      <c r="D314" s="68"/>
      <c r="E314" s="69"/>
      <c r="F314" s="67"/>
      <c r="G314" s="144"/>
    </row>
    <row r="315" spans="1:14" s="147" customFormat="1" outlineLevel="3">
      <c r="A315" s="117" t="s">
        <v>16</v>
      </c>
      <c r="B315" s="96" t="s">
        <v>245</v>
      </c>
      <c r="C315" s="67">
        <v>12</v>
      </c>
      <c r="D315" s="68" t="s">
        <v>18</v>
      </c>
      <c r="E315" s="69"/>
      <c r="F315" s="67">
        <f t="shared" ref="F315:F326" si="8">C315*E315</f>
        <v>0</v>
      </c>
      <c r="G315" s="70"/>
      <c r="N315" s="148"/>
    </row>
    <row r="316" spans="1:14" s="147" customFormat="1" outlineLevel="3">
      <c r="A316" s="26" t="s">
        <v>19</v>
      </c>
      <c r="B316" s="96" t="s">
        <v>246</v>
      </c>
      <c r="C316" s="67">
        <v>16</v>
      </c>
      <c r="D316" s="68" t="s">
        <v>18</v>
      </c>
      <c r="E316" s="69"/>
      <c r="F316" s="67">
        <f t="shared" si="8"/>
        <v>0</v>
      </c>
      <c r="G316" s="70"/>
      <c r="N316" s="148"/>
    </row>
    <row r="317" spans="1:14" s="147" customFormat="1" outlineLevel="3">
      <c r="A317" s="26" t="s">
        <v>22</v>
      </c>
      <c r="B317" s="96" t="s">
        <v>247</v>
      </c>
      <c r="C317" s="67">
        <v>16</v>
      </c>
      <c r="D317" s="68" t="s">
        <v>18</v>
      </c>
      <c r="E317" s="69"/>
      <c r="F317" s="67">
        <f t="shared" si="8"/>
        <v>0</v>
      </c>
      <c r="G317" s="70"/>
      <c r="N317" s="148"/>
    </row>
    <row r="318" spans="1:14" s="147" customFormat="1" outlineLevel="3">
      <c r="A318" s="26" t="s">
        <v>24</v>
      </c>
      <c r="B318" s="96" t="s">
        <v>309</v>
      </c>
      <c r="C318" s="67">
        <v>2</v>
      </c>
      <c r="D318" s="68" t="s">
        <v>18</v>
      </c>
      <c r="E318" s="69"/>
      <c r="F318" s="67">
        <f t="shared" si="8"/>
        <v>0</v>
      </c>
      <c r="G318" s="70"/>
      <c r="N318" s="148"/>
    </row>
    <row r="319" spans="1:14" s="147" customFormat="1" outlineLevel="3">
      <c r="A319" s="26" t="s">
        <v>27</v>
      </c>
      <c r="B319" s="96" t="s">
        <v>310</v>
      </c>
      <c r="C319" s="67">
        <v>2</v>
      </c>
      <c r="D319" s="68" t="s">
        <v>18</v>
      </c>
      <c r="E319" s="69"/>
      <c r="F319" s="67">
        <f t="shared" si="8"/>
        <v>0</v>
      </c>
      <c r="G319" s="70"/>
      <c r="N319" s="148"/>
    </row>
    <row r="320" spans="1:14" s="147" customFormat="1" outlineLevel="3">
      <c r="A320" s="157" t="s">
        <v>30</v>
      </c>
      <c r="B320" s="96" t="s">
        <v>311</v>
      </c>
      <c r="C320" s="67">
        <v>2</v>
      </c>
      <c r="D320" s="68" t="s">
        <v>18</v>
      </c>
      <c r="E320" s="69"/>
      <c r="F320" s="67">
        <f t="shared" si="8"/>
        <v>0</v>
      </c>
      <c r="G320" s="70"/>
      <c r="N320" s="148"/>
    </row>
    <row r="321" spans="1:14" s="147" customFormat="1" outlineLevel="3">
      <c r="A321" s="26" t="s">
        <v>32</v>
      </c>
      <c r="B321" s="96" t="s">
        <v>250</v>
      </c>
      <c r="C321" s="67">
        <v>8</v>
      </c>
      <c r="D321" s="68" t="s">
        <v>18</v>
      </c>
      <c r="E321" s="69"/>
      <c r="F321" s="67">
        <f t="shared" si="8"/>
        <v>0</v>
      </c>
      <c r="G321" s="70"/>
      <c r="N321" s="148"/>
    </row>
    <row r="322" spans="1:14" s="147" customFormat="1" outlineLevel="3">
      <c r="A322" s="26" t="s">
        <v>68</v>
      </c>
      <c r="B322" s="96" t="s">
        <v>251</v>
      </c>
      <c r="C322" s="67">
        <v>28</v>
      </c>
      <c r="D322" s="68" t="s">
        <v>18</v>
      </c>
      <c r="E322" s="69"/>
      <c r="F322" s="67">
        <f t="shared" si="8"/>
        <v>0</v>
      </c>
      <c r="G322" s="70"/>
      <c r="N322" s="148"/>
    </row>
    <row r="323" spans="1:14" s="147" customFormat="1" outlineLevel="3">
      <c r="A323" s="26" t="s">
        <v>70</v>
      </c>
      <c r="B323" s="96" t="s">
        <v>312</v>
      </c>
      <c r="C323" s="67">
        <v>18</v>
      </c>
      <c r="D323" s="68" t="s">
        <v>18</v>
      </c>
      <c r="E323" s="69"/>
      <c r="F323" s="67">
        <f t="shared" si="8"/>
        <v>0</v>
      </c>
      <c r="G323" s="70"/>
      <c r="N323" s="148"/>
    </row>
    <row r="324" spans="1:14" s="147" customFormat="1" outlineLevel="3">
      <c r="A324" s="26" t="s">
        <v>112</v>
      </c>
      <c r="B324" s="96" t="s">
        <v>253</v>
      </c>
      <c r="C324" s="67">
        <v>378</v>
      </c>
      <c r="D324" s="68" t="s">
        <v>18</v>
      </c>
      <c r="E324" s="69"/>
      <c r="F324" s="67">
        <f t="shared" si="8"/>
        <v>0</v>
      </c>
      <c r="G324" s="70"/>
      <c r="N324" s="148"/>
    </row>
    <row r="325" spans="1:14" s="147" customFormat="1" outlineLevel="3">
      <c r="A325" s="26" t="s">
        <v>174</v>
      </c>
      <c r="B325" s="96" t="s">
        <v>313</v>
      </c>
      <c r="C325" s="67">
        <v>572.17715694542369</v>
      </c>
      <c r="D325" s="68" t="s">
        <v>26</v>
      </c>
      <c r="E325" s="69"/>
      <c r="F325" s="67">
        <f t="shared" si="8"/>
        <v>0</v>
      </c>
      <c r="G325" s="70"/>
      <c r="N325" s="148"/>
    </row>
    <row r="326" spans="1:14" s="147" customFormat="1" outlineLevel="3">
      <c r="A326" s="26" t="s">
        <v>176</v>
      </c>
      <c r="B326" s="96" t="s">
        <v>255</v>
      </c>
      <c r="C326" s="67">
        <v>1</v>
      </c>
      <c r="D326" s="68" t="s">
        <v>256</v>
      </c>
      <c r="E326" s="69"/>
      <c r="F326" s="67">
        <f t="shared" si="8"/>
        <v>0</v>
      </c>
      <c r="G326" s="70">
        <f>SUM(F315:F326)</f>
        <v>0</v>
      </c>
      <c r="N326" s="148"/>
    </row>
    <row r="327" spans="1:14" s="147" customFormat="1" outlineLevel="1">
      <c r="A327" s="26"/>
      <c r="B327" s="96"/>
      <c r="C327" s="67"/>
      <c r="D327" s="68"/>
      <c r="E327" s="69"/>
      <c r="F327" s="67"/>
      <c r="G327" s="70"/>
      <c r="N327" s="148"/>
    </row>
    <row r="328" spans="1:14" s="32" customFormat="1">
      <c r="A328" s="65" t="s">
        <v>257</v>
      </c>
      <c r="B328" s="66" t="s">
        <v>258</v>
      </c>
      <c r="C328" s="67"/>
      <c r="D328" s="68"/>
      <c r="E328" s="69"/>
      <c r="F328" s="67"/>
      <c r="G328" s="70"/>
      <c r="H328" s="31"/>
    </row>
    <row r="329" spans="1:14" s="32" customFormat="1">
      <c r="A329" s="26" t="s">
        <v>16</v>
      </c>
      <c r="B329" s="96" t="s">
        <v>259</v>
      </c>
      <c r="C329" s="67">
        <f>SUM(C330:C331)</f>
        <v>119.57</v>
      </c>
      <c r="D329" s="68" t="s">
        <v>26</v>
      </c>
      <c r="E329" s="69"/>
      <c r="F329" s="67">
        <f>C329*E329</f>
        <v>0</v>
      </c>
      <c r="G329" s="70"/>
      <c r="H329" s="31"/>
    </row>
    <row r="330" spans="1:14" s="32" customFormat="1" ht="15" customHeight="1">
      <c r="A330" s="26" t="s">
        <v>19</v>
      </c>
      <c r="B330" s="96" t="s">
        <v>314</v>
      </c>
      <c r="C330" s="67">
        <v>7.68</v>
      </c>
      <c r="D330" s="68" t="s">
        <v>26</v>
      </c>
      <c r="E330" s="69"/>
      <c r="F330" s="67">
        <f>C330*E330</f>
        <v>0</v>
      </c>
      <c r="G330" s="144"/>
      <c r="H330" s="31"/>
    </row>
    <row r="331" spans="1:14" s="32" customFormat="1" ht="15" customHeight="1">
      <c r="A331" s="26" t="s">
        <v>22</v>
      </c>
      <c r="B331" s="96" t="s">
        <v>315</v>
      </c>
      <c r="C331" s="67">
        <f>C266</f>
        <v>111.89</v>
      </c>
      <c r="D331" s="68" t="s">
        <v>26</v>
      </c>
      <c r="E331" s="69"/>
      <c r="F331" s="67">
        <f>C331*E331</f>
        <v>0</v>
      </c>
      <c r="G331" s="70">
        <f>SUM(F329:F331)</f>
        <v>0</v>
      </c>
      <c r="H331" s="31"/>
    </row>
    <row r="332" spans="1:14" s="32" customFormat="1">
      <c r="A332" s="26"/>
      <c r="B332" s="96"/>
      <c r="C332" s="67"/>
      <c r="D332" s="68"/>
      <c r="E332" s="67"/>
      <c r="F332" s="67"/>
      <c r="G332" s="70"/>
      <c r="H332" s="31"/>
    </row>
    <row r="333" spans="1:14" s="32" customFormat="1">
      <c r="A333" s="65" t="s">
        <v>261</v>
      </c>
      <c r="B333" s="66" t="s">
        <v>262</v>
      </c>
      <c r="C333" s="67"/>
      <c r="D333" s="68"/>
      <c r="E333" s="69"/>
      <c r="F333" s="67"/>
      <c r="G333" s="70"/>
      <c r="H333" s="31"/>
    </row>
    <row r="334" spans="1:14" s="32" customFormat="1" ht="45">
      <c r="A334" s="26" t="s">
        <v>263</v>
      </c>
      <c r="B334" s="154" t="s">
        <v>264</v>
      </c>
      <c r="C334" s="155">
        <v>2</v>
      </c>
      <c r="D334" s="68" t="s">
        <v>18</v>
      </c>
      <c r="E334" s="69"/>
      <c r="F334" s="73">
        <f>C334*E334</f>
        <v>0</v>
      </c>
      <c r="G334" s="111"/>
      <c r="H334" s="31"/>
    </row>
    <row r="335" spans="1:14" s="32" customFormat="1" ht="30">
      <c r="A335" s="26" t="s">
        <v>19</v>
      </c>
      <c r="B335" s="154" t="s">
        <v>265</v>
      </c>
      <c r="C335" s="155">
        <v>2</v>
      </c>
      <c r="D335" s="68" t="s">
        <v>18</v>
      </c>
      <c r="E335" s="69"/>
      <c r="F335" s="73">
        <f>C335*E335</f>
        <v>0</v>
      </c>
      <c r="G335" s="70">
        <f>SUM(F334:F335)</f>
        <v>0</v>
      </c>
      <c r="H335" s="31"/>
    </row>
    <row r="336" spans="1:14" s="32" customFormat="1">
      <c r="A336" s="26"/>
      <c r="B336" s="154"/>
      <c r="C336" s="155"/>
      <c r="D336" s="68"/>
      <c r="E336" s="69"/>
      <c r="F336" s="73"/>
      <c r="G336" s="111"/>
      <c r="H336" s="31"/>
    </row>
    <row r="337" spans="1:17" s="32" customFormat="1">
      <c r="A337" s="65" t="s">
        <v>266</v>
      </c>
      <c r="B337" s="66" t="s">
        <v>267</v>
      </c>
      <c r="C337" s="67"/>
      <c r="D337" s="68"/>
      <c r="E337" s="69"/>
      <c r="F337" s="67"/>
      <c r="G337" s="70"/>
      <c r="H337" s="31"/>
    </row>
    <row r="338" spans="1:17" s="32" customFormat="1">
      <c r="A338" s="117" t="s">
        <v>16</v>
      </c>
      <c r="B338" s="129" t="s">
        <v>268</v>
      </c>
      <c r="C338" s="67">
        <v>1</v>
      </c>
      <c r="D338" s="68" t="s">
        <v>18</v>
      </c>
      <c r="E338" s="69"/>
      <c r="F338" s="67">
        <f>C338*E338</f>
        <v>0</v>
      </c>
      <c r="G338" s="110"/>
      <c r="H338" s="31"/>
    </row>
    <row r="339" spans="1:17" s="32" customFormat="1">
      <c r="A339" s="26" t="s">
        <v>19</v>
      </c>
      <c r="B339" s="129" t="s">
        <v>269</v>
      </c>
      <c r="C339" s="67">
        <v>1</v>
      </c>
      <c r="D339" s="68" t="s">
        <v>18</v>
      </c>
      <c r="E339" s="69"/>
      <c r="F339" s="67">
        <f>C339*E339</f>
        <v>0</v>
      </c>
      <c r="G339" s="110"/>
      <c r="H339" s="31"/>
    </row>
    <row r="340" spans="1:17" ht="30">
      <c r="A340" s="26" t="s">
        <v>22</v>
      </c>
      <c r="B340" s="129" t="s">
        <v>270</v>
      </c>
      <c r="C340" s="67">
        <v>14</v>
      </c>
      <c r="D340" s="68" t="s">
        <v>18</v>
      </c>
      <c r="E340" s="69"/>
      <c r="F340" s="67">
        <f>C340*E340</f>
        <v>0</v>
      </c>
      <c r="G340" s="70"/>
      <c r="H340" s="5"/>
    </row>
    <row r="341" spans="1:17" s="32" customFormat="1">
      <c r="A341" s="26" t="s">
        <v>24</v>
      </c>
      <c r="B341" s="129" t="s">
        <v>271</v>
      </c>
      <c r="C341" s="67">
        <v>1</v>
      </c>
      <c r="D341" s="68" t="s">
        <v>18</v>
      </c>
      <c r="E341" s="69"/>
      <c r="F341" s="67">
        <f>C341*E341</f>
        <v>0</v>
      </c>
      <c r="G341" s="110"/>
      <c r="H341" s="31"/>
    </row>
    <row r="342" spans="1:17" s="32" customFormat="1">
      <c r="A342" s="26" t="s">
        <v>27</v>
      </c>
      <c r="B342" s="129" t="s">
        <v>272</v>
      </c>
      <c r="C342" s="67">
        <v>1</v>
      </c>
      <c r="D342" s="68" t="s">
        <v>18</v>
      </c>
      <c r="E342" s="69"/>
      <c r="F342" s="67">
        <f>C342*E342</f>
        <v>0</v>
      </c>
      <c r="G342" s="110">
        <f>SUM(F338:F342)</f>
        <v>0</v>
      </c>
      <c r="H342" s="31"/>
    </row>
    <row r="343" spans="1:17">
      <c r="A343" s="26"/>
      <c r="B343" s="32"/>
      <c r="C343" s="145"/>
      <c r="D343" s="146"/>
      <c r="E343" s="111"/>
      <c r="F343" s="111"/>
      <c r="G343" s="144"/>
      <c r="H343" s="5"/>
    </row>
    <row r="344" spans="1:17" s="32" customFormat="1">
      <c r="A344" s="60"/>
      <c r="B344" s="61" t="s">
        <v>316</v>
      </c>
      <c r="C344" s="61"/>
      <c r="D344" s="61"/>
      <c r="E344" s="61"/>
      <c r="F344" s="28" t="s">
        <v>35</v>
      </c>
      <c r="G344" s="62">
        <f>SUM(G240:G342)</f>
        <v>0</v>
      </c>
      <c r="H344" s="40"/>
    </row>
    <row r="345" spans="1:17" s="32" customFormat="1">
      <c r="A345" s="60"/>
      <c r="C345" s="111"/>
      <c r="D345" s="146"/>
      <c r="E345" s="111"/>
      <c r="F345" s="111"/>
      <c r="G345" s="144"/>
      <c r="H345" s="40"/>
    </row>
    <row r="346" spans="1:17" s="32" customFormat="1">
      <c r="A346" s="33" t="s">
        <v>317</v>
      </c>
      <c r="B346" s="63" t="s">
        <v>318</v>
      </c>
      <c r="C346" s="63"/>
      <c r="D346" s="29"/>
      <c r="E346" s="64"/>
      <c r="F346" s="30"/>
      <c r="G346" s="28"/>
      <c r="H346" s="40"/>
    </row>
    <row r="347" spans="1:17" ht="12" customHeight="1">
      <c r="A347" s="26"/>
      <c r="B347" s="32"/>
      <c r="C347" s="145"/>
      <c r="D347" s="146"/>
      <c r="E347" s="111"/>
      <c r="F347" s="111"/>
      <c r="G347" s="144"/>
      <c r="H347" s="5"/>
    </row>
    <row r="348" spans="1:17" s="102" customFormat="1" ht="15.95" customHeight="1">
      <c r="A348" s="42" t="s">
        <v>14</v>
      </c>
      <c r="B348" s="101" t="s">
        <v>118</v>
      </c>
      <c r="C348" s="52"/>
      <c r="E348" s="45"/>
      <c r="F348" s="46"/>
      <c r="G348" s="57"/>
      <c r="H348" s="48"/>
      <c r="J348" s="103"/>
      <c r="K348" s="103"/>
      <c r="L348" s="103"/>
      <c r="M348" s="103"/>
      <c r="N348" s="103"/>
      <c r="O348" s="103"/>
      <c r="P348" s="103"/>
      <c r="Q348" s="103"/>
    </row>
    <row r="349" spans="1:17" s="49" customFormat="1" ht="15.95" customHeight="1">
      <c r="A349" s="51" t="s">
        <v>16</v>
      </c>
      <c r="B349" s="14" t="s">
        <v>119</v>
      </c>
      <c r="C349" s="30">
        <f>510.04+32.38</f>
        <v>542.42000000000007</v>
      </c>
      <c r="D349" s="49" t="s">
        <v>26</v>
      </c>
      <c r="E349" s="54"/>
      <c r="F349" s="55">
        <f>C349*E349</f>
        <v>0</v>
      </c>
      <c r="G349" s="110">
        <f>SUM(F349)</f>
        <v>0</v>
      </c>
      <c r="H349" s="48"/>
      <c r="J349" s="50"/>
      <c r="K349" s="50"/>
      <c r="L349" s="50"/>
      <c r="M349" s="50"/>
      <c r="N349" s="50"/>
      <c r="O349" s="50"/>
      <c r="P349" s="50"/>
      <c r="Q349" s="50"/>
    </row>
    <row r="350" spans="1:17" s="49" customFormat="1" ht="15.95" customHeight="1">
      <c r="A350" s="51"/>
      <c r="B350" s="14"/>
      <c r="C350" s="52"/>
      <c r="E350" s="54"/>
      <c r="F350" s="55"/>
      <c r="G350" s="48"/>
      <c r="H350" s="48"/>
      <c r="J350" s="50"/>
      <c r="K350" s="50"/>
      <c r="L350" s="50"/>
      <c r="M350" s="50"/>
      <c r="N350" s="50"/>
      <c r="O350" s="50"/>
      <c r="P350" s="50"/>
      <c r="Q350" s="50"/>
    </row>
    <row r="351" spans="1:17" s="102" customFormat="1" ht="15.95" customHeight="1">
      <c r="A351" s="42" t="s">
        <v>36</v>
      </c>
      <c r="B351" s="101" t="s">
        <v>120</v>
      </c>
      <c r="C351" s="52"/>
      <c r="E351" s="45"/>
      <c r="F351" s="46"/>
      <c r="G351" s="57"/>
      <c r="H351" s="48"/>
      <c r="J351" s="103"/>
      <c r="K351" s="103"/>
      <c r="L351" s="103"/>
      <c r="M351" s="103"/>
      <c r="N351" s="103"/>
      <c r="O351" s="103"/>
      <c r="P351" s="103"/>
      <c r="Q351" s="103"/>
    </row>
    <row r="352" spans="1:17" s="102" customFormat="1" ht="15.95" customHeight="1">
      <c r="A352" s="51" t="s">
        <v>16</v>
      </c>
      <c r="B352" s="58" t="s">
        <v>121</v>
      </c>
      <c r="C352" s="52">
        <v>141.69999999999999</v>
      </c>
      <c r="D352" s="49" t="s">
        <v>29</v>
      </c>
      <c r="E352" s="55"/>
      <c r="F352" s="55">
        <f>C352*E352</f>
        <v>0</v>
      </c>
      <c r="G352" s="57"/>
      <c r="H352" s="48"/>
      <c r="J352" s="103"/>
      <c r="K352" s="103"/>
      <c r="L352" s="103"/>
      <c r="M352" s="103"/>
      <c r="N352" s="103"/>
      <c r="O352" s="103"/>
      <c r="P352" s="103"/>
      <c r="Q352" s="103"/>
    </row>
    <row r="353" spans="1:17" s="49" customFormat="1" ht="15.95" customHeight="1">
      <c r="A353" s="51" t="s">
        <v>19</v>
      </c>
      <c r="B353" s="58" t="s">
        <v>122</v>
      </c>
      <c r="C353" s="52">
        <v>184.21</v>
      </c>
      <c r="D353" s="49" t="s">
        <v>29</v>
      </c>
      <c r="E353" s="55"/>
      <c r="F353" s="55">
        <f>C353*E353</f>
        <v>0</v>
      </c>
      <c r="G353" s="57"/>
      <c r="H353" s="48"/>
      <c r="J353" s="50"/>
      <c r="K353" s="50"/>
      <c r="L353" s="50"/>
      <c r="M353" s="50"/>
      <c r="N353" s="50"/>
      <c r="O353" s="50"/>
      <c r="P353" s="50"/>
      <c r="Q353" s="50"/>
    </row>
    <row r="354" spans="1:17" s="49" customFormat="1" ht="15.95" customHeight="1">
      <c r="A354" s="51" t="s">
        <v>22</v>
      </c>
      <c r="B354" s="58" t="s">
        <v>123</v>
      </c>
      <c r="C354" s="52">
        <v>64.53</v>
      </c>
      <c r="D354" s="49" t="s">
        <v>26</v>
      </c>
      <c r="E354" s="55"/>
      <c r="F354" s="55">
        <f>C354*E354</f>
        <v>0</v>
      </c>
      <c r="G354" s="57"/>
      <c r="H354" s="48"/>
      <c r="J354" s="50"/>
      <c r="K354" s="50"/>
      <c r="L354" s="50"/>
      <c r="M354" s="50"/>
      <c r="N354" s="50"/>
      <c r="O354" s="50"/>
      <c r="P354" s="50"/>
      <c r="Q354" s="50"/>
    </row>
    <row r="355" spans="1:17" s="49" customFormat="1" ht="15.95" customHeight="1">
      <c r="A355" s="51" t="s">
        <v>24</v>
      </c>
      <c r="B355" s="58" t="s">
        <v>124</v>
      </c>
      <c r="C355" s="52">
        <v>284.19</v>
      </c>
      <c r="D355" s="49" t="s">
        <v>29</v>
      </c>
      <c r="E355" s="55"/>
      <c r="F355" s="55">
        <f>C355*E355</f>
        <v>0</v>
      </c>
      <c r="G355" s="57">
        <f>SUM(F352:F355)</f>
        <v>0</v>
      </c>
      <c r="H355" s="48"/>
      <c r="J355" s="50"/>
      <c r="K355" s="50"/>
      <c r="L355" s="50"/>
      <c r="M355" s="50"/>
      <c r="N355" s="50"/>
      <c r="O355" s="50"/>
      <c r="P355" s="50"/>
      <c r="Q355" s="50"/>
    </row>
    <row r="356" spans="1:17" ht="12" customHeight="1">
      <c r="A356" s="26"/>
      <c r="B356" s="32"/>
      <c r="C356" s="145"/>
      <c r="D356" s="146"/>
      <c r="E356" s="111"/>
      <c r="F356" s="111"/>
      <c r="G356" s="144"/>
      <c r="H356" s="5"/>
    </row>
    <row r="357" spans="1:17">
      <c r="A357" s="106" t="s">
        <v>125</v>
      </c>
      <c r="B357" s="107" t="s">
        <v>126</v>
      </c>
      <c r="C357" s="56"/>
      <c r="D357" s="108"/>
      <c r="E357" s="56"/>
      <c r="F357" s="109"/>
      <c r="G357" s="110"/>
      <c r="H357" s="5"/>
    </row>
    <row r="358" spans="1:17" s="32" customFormat="1">
      <c r="A358" s="26" t="s">
        <v>16</v>
      </c>
      <c r="B358" s="96" t="s">
        <v>319</v>
      </c>
      <c r="C358" s="67">
        <v>19.09</v>
      </c>
      <c r="D358" s="68" t="s">
        <v>29</v>
      </c>
      <c r="E358" s="69"/>
      <c r="F358" s="73">
        <f>C358*E358</f>
        <v>0</v>
      </c>
      <c r="G358" s="70"/>
      <c r="H358" s="31"/>
    </row>
    <row r="359" spans="1:17" s="32" customFormat="1">
      <c r="A359" s="26" t="s">
        <v>19</v>
      </c>
      <c r="B359" s="96" t="s">
        <v>277</v>
      </c>
      <c r="C359" s="67">
        <f>1.01+1.19</f>
        <v>2.2000000000000002</v>
      </c>
      <c r="D359" s="68" t="s">
        <v>29</v>
      </c>
      <c r="E359" s="69"/>
      <c r="F359" s="73">
        <f>C359*E359</f>
        <v>0</v>
      </c>
      <c r="G359" s="70"/>
      <c r="H359" s="31"/>
    </row>
    <row r="360" spans="1:17" s="32" customFormat="1">
      <c r="A360" s="26" t="s">
        <v>22</v>
      </c>
      <c r="B360" s="96" t="s">
        <v>278</v>
      </c>
      <c r="C360" s="67">
        <v>37.5</v>
      </c>
      <c r="D360" s="68" t="s">
        <v>29</v>
      </c>
      <c r="E360" s="69"/>
      <c r="F360" s="73">
        <f>C360*E360</f>
        <v>0</v>
      </c>
      <c r="G360" s="70"/>
      <c r="H360" s="31"/>
    </row>
    <row r="361" spans="1:17" s="32" customFormat="1">
      <c r="A361" s="26" t="s">
        <v>24</v>
      </c>
      <c r="B361" s="96" t="s">
        <v>279</v>
      </c>
      <c r="C361" s="67">
        <v>6.53</v>
      </c>
      <c r="D361" s="68" t="s">
        <v>29</v>
      </c>
      <c r="E361" s="69"/>
      <c r="F361" s="73">
        <f>C361*E361</f>
        <v>0</v>
      </c>
      <c r="G361" s="144"/>
      <c r="H361" s="31"/>
    </row>
    <row r="362" spans="1:17" s="32" customFormat="1">
      <c r="A362" s="26" t="s">
        <v>27</v>
      </c>
      <c r="B362" s="111" t="s">
        <v>320</v>
      </c>
      <c r="C362" s="67">
        <v>0.31</v>
      </c>
      <c r="D362" s="68" t="s">
        <v>29</v>
      </c>
      <c r="E362" s="69"/>
      <c r="F362" s="73">
        <f>C362*E362</f>
        <v>0</v>
      </c>
      <c r="G362" s="70"/>
      <c r="H362" s="31"/>
    </row>
    <row r="363" spans="1:17" s="32" customFormat="1" ht="30">
      <c r="A363" s="26" t="s">
        <v>30</v>
      </c>
      <c r="B363" s="96" t="s">
        <v>321</v>
      </c>
      <c r="C363" s="67">
        <v>0.76</v>
      </c>
      <c r="D363" s="68" t="s">
        <v>29</v>
      </c>
      <c r="E363" s="69"/>
      <c r="F363" s="73">
        <f>C363*E363</f>
        <v>0</v>
      </c>
      <c r="G363" s="70"/>
      <c r="H363" s="31"/>
    </row>
    <row r="364" spans="1:17" s="32" customFormat="1">
      <c r="A364" s="26" t="s">
        <v>32</v>
      </c>
      <c r="B364" s="96" t="s">
        <v>322</v>
      </c>
      <c r="C364" s="67">
        <v>1.5</v>
      </c>
      <c r="D364" s="68" t="s">
        <v>29</v>
      </c>
      <c r="E364" s="69"/>
      <c r="F364" s="73">
        <f t="shared" ref="F364" si="9">C364*E364</f>
        <v>0</v>
      </c>
      <c r="G364" s="70">
        <f>SUM(F358:F364)</f>
        <v>0</v>
      </c>
      <c r="H364" s="31"/>
    </row>
    <row r="365" spans="1:17" s="32" customFormat="1">
      <c r="A365" s="26"/>
      <c r="B365" s="96"/>
      <c r="C365" s="67"/>
      <c r="D365" s="68"/>
      <c r="E365" s="69"/>
      <c r="F365" s="73"/>
      <c r="G365" s="70"/>
      <c r="H365" s="31"/>
    </row>
    <row r="366" spans="1:17">
      <c r="A366" s="106" t="s">
        <v>133</v>
      </c>
      <c r="B366" s="112" t="s">
        <v>134</v>
      </c>
      <c r="C366" s="56"/>
      <c r="D366" s="113"/>
      <c r="E366" s="56"/>
      <c r="F366" s="109"/>
      <c r="G366" s="110"/>
      <c r="H366" s="5"/>
    </row>
    <row r="367" spans="1:17" s="32" customFormat="1" ht="28.5" customHeight="1">
      <c r="A367" s="26" t="s">
        <v>16</v>
      </c>
      <c r="B367" s="96" t="s">
        <v>283</v>
      </c>
      <c r="C367" s="67">
        <v>128.16</v>
      </c>
      <c r="D367" s="68" t="s">
        <v>26</v>
      </c>
      <c r="E367" s="69"/>
      <c r="F367" s="73">
        <f>C367*E367</f>
        <v>0</v>
      </c>
      <c r="G367" s="70"/>
      <c r="H367" s="31"/>
    </row>
    <row r="368" spans="1:17" s="32" customFormat="1" ht="28.5" customHeight="1">
      <c r="A368" s="26" t="s">
        <v>19</v>
      </c>
      <c r="B368" s="96" t="s">
        <v>284</v>
      </c>
      <c r="C368" s="67">
        <v>2</v>
      </c>
      <c r="D368" s="68" t="s">
        <v>26</v>
      </c>
      <c r="E368" s="69"/>
      <c r="F368" s="73">
        <f>C368*E368</f>
        <v>0</v>
      </c>
      <c r="G368" s="70"/>
      <c r="H368" s="31"/>
    </row>
    <row r="369" spans="1:10" s="32" customFormat="1" ht="30">
      <c r="A369" s="26" t="s">
        <v>22</v>
      </c>
      <c r="B369" s="96" t="s">
        <v>285</v>
      </c>
      <c r="C369" s="67">
        <v>26.79</v>
      </c>
      <c r="D369" s="68" t="s">
        <v>26</v>
      </c>
      <c r="E369" s="69"/>
      <c r="F369" s="73">
        <f>C369*E369</f>
        <v>0</v>
      </c>
      <c r="G369" s="70">
        <f>SUM(F367:F369)</f>
        <v>0</v>
      </c>
      <c r="H369" s="31"/>
    </row>
    <row r="370" spans="1:10" ht="12" customHeight="1">
      <c r="A370" s="114"/>
      <c r="B370" s="115"/>
      <c r="C370" s="56"/>
      <c r="D370" s="108"/>
      <c r="E370" s="56"/>
      <c r="F370" s="109"/>
      <c r="G370" s="110"/>
      <c r="H370" s="109"/>
    </row>
    <row r="371" spans="1:10" s="32" customFormat="1">
      <c r="A371" s="65" t="s">
        <v>137</v>
      </c>
      <c r="B371" s="66" t="s">
        <v>138</v>
      </c>
      <c r="C371" s="67"/>
      <c r="D371" s="68"/>
      <c r="E371" s="69"/>
      <c r="F371" s="67"/>
      <c r="G371" s="70"/>
      <c r="H371" s="31"/>
    </row>
    <row r="372" spans="1:10" s="32" customFormat="1">
      <c r="A372" s="26" t="s">
        <v>16</v>
      </c>
      <c r="B372" s="96" t="s">
        <v>286</v>
      </c>
      <c r="C372" s="67">
        <v>76.349999999999994</v>
      </c>
      <c r="D372" s="68" t="s">
        <v>26</v>
      </c>
      <c r="E372" s="69"/>
      <c r="F372" s="73">
        <f>C372*E372</f>
        <v>0</v>
      </c>
      <c r="G372" s="70"/>
      <c r="H372" s="31"/>
    </row>
    <row r="373" spans="1:10" s="32" customFormat="1">
      <c r="A373" s="26" t="s">
        <v>19</v>
      </c>
      <c r="B373" s="96" t="s">
        <v>287</v>
      </c>
      <c r="C373" s="67">
        <f>48.7+63.19</f>
        <v>111.89</v>
      </c>
      <c r="D373" s="68" t="s">
        <v>26</v>
      </c>
      <c r="E373" s="69"/>
      <c r="F373" s="73">
        <f>C373*E373</f>
        <v>0</v>
      </c>
      <c r="G373" s="70"/>
      <c r="H373" s="31"/>
    </row>
    <row r="374" spans="1:10" s="32" customFormat="1" ht="30">
      <c r="A374" s="26" t="s">
        <v>22</v>
      </c>
      <c r="B374" s="116" t="s">
        <v>288</v>
      </c>
      <c r="C374" s="67">
        <v>7.68</v>
      </c>
      <c r="D374" s="68" t="s">
        <v>26</v>
      </c>
      <c r="E374" s="69"/>
      <c r="F374" s="73">
        <f>C374*E374</f>
        <v>0</v>
      </c>
      <c r="G374" s="70"/>
      <c r="H374" s="31"/>
    </row>
    <row r="375" spans="1:10" s="32" customFormat="1" ht="30">
      <c r="A375" s="26" t="s">
        <v>24</v>
      </c>
      <c r="B375" s="116" t="s">
        <v>289</v>
      </c>
      <c r="C375" s="67">
        <f>C374</f>
        <v>7.68</v>
      </c>
      <c r="D375" s="68" t="s">
        <v>26</v>
      </c>
      <c r="E375" s="69"/>
      <c r="F375" s="73">
        <f>C375*E375</f>
        <v>0</v>
      </c>
      <c r="G375" s="70"/>
      <c r="H375" s="31"/>
    </row>
    <row r="376" spans="1:10" s="32" customFormat="1">
      <c r="A376" s="26" t="s">
        <v>27</v>
      </c>
      <c r="B376" s="96" t="s">
        <v>290</v>
      </c>
      <c r="C376" s="67">
        <f>97.4+53.4</f>
        <v>150.80000000000001</v>
      </c>
      <c r="D376" s="68" t="s">
        <v>21</v>
      </c>
      <c r="E376" s="69"/>
      <c r="F376" s="73">
        <f>C376*E376</f>
        <v>0</v>
      </c>
      <c r="G376" s="70">
        <f>SUM(F372:F376)</f>
        <v>0</v>
      </c>
      <c r="H376" s="31"/>
    </row>
    <row r="377" spans="1:10" ht="12" customHeight="1">
      <c r="A377" s="114"/>
      <c r="B377" s="115"/>
      <c r="C377" s="56"/>
      <c r="D377" s="108"/>
      <c r="E377" s="56"/>
      <c r="F377" s="109"/>
      <c r="G377" s="110"/>
      <c r="H377" s="109"/>
    </row>
    <row r="378" spans="1:10" s="32" customFormat="1">
      <c r="A378" s="65" t="s">
        <v>145</v>
      </c>
      <c r="B378" s="66" t="s">
        <v>146</v>
      </c>
      <c r="C378" s="67"/>
      <c r="D378" s="68"/>
      <c r="E378" s="69"/>
      <c r="F378" s="67"/>
      <c r="G378" s="70"/>
      <c r="H378" s="31"/>
    </row>
    <row r="379" spans="1:10" s="32" customFormat="1" ht="45">
      <c r="A379" s="26" t="s">
        <v>16</v>
      </c>
      <c r="B379" s="116" t="s">
        <v>147</v>
      </c>
      <c r="C379" s="30">
        <f>510.04+32.38</f>
        <v>542.42000000000007</v>
      </c>
      <c r="D379" s="68" t="s">
        <v>26</v>
      </c>
      <c r="E379" s="120"/>
      <c r="F379" s="73">
        <f>C379*E379</f>
        <v>0</v>
      </c>
      <c r="G379" s="121"/>
      <c r="H379" s="31"/>
    </row>
    <row r="380" spans="1:10" s="32" customFormat="1">
      <c r="A380" s="26" t="s">
        <v>19</v>
      </c>
      <c r="B380" s="32" t="s">
        <v>291</v>
      </c>
      <c r="C380" s="111">
        <v>173.98</v>
      </c>
      <c r="D380" s="146" t="s">
        <v>21</v>
      </c>
      <c r="E380" s="69"/>
      <c r="F380" s="73">
        <f>C380*E380</f>
        <v>0</v>
      </c>
      <c r="G380" s="70"/>
      <c r="H380" s="31"/>
    </row>
    <row r="381" spans="1:10" s="32" customFormat="1">
      <c r="A381" s="117" t="s">
        <v>22</v>
      </c>
      <c r="B381" s="32" t="s">
        <v>292</v>
      </c>
      <c r="C381" s="111">
        <v>106.8</v>
      </c>
      <c r="D381" s="146" t="s">
        <v>21</v>
      </c>
      <c r="E381" s="69"/>
      <c r="F381" s="73">
        <f>C381*E381</f>
        <v>0</v>
      </c>
      <c r="G381" s="70">
        <f>SUM(F379:F381)</f>
        <v>0</v>
      </c>
      <c r="H381" s="31"/>
    </row>
    <row r="382" spans="1:10" ht="15" customHeight="1">
      <c r="A382" s="114"/>
      <c r="B382" s="115"/>
      <c r="C382" s="56"/>
      <c r="D382" s="108"/>
      <c r="E382" s="56"/>
      <c r="F382" s="109"/>
      <c r="G382" s="110"/>
      <c r="H382" s="109"/>
    </row>
    <row r="383" spans="1:10" ht="18" customHeight="1">
      <c r="A383" s="106" t="s">
        <v>148</v>
      </c>
      <c r="B383" s="122" t="s">
        <v>149</v>
      </c>
      <c r="C383" s="123"/>
      <c r="D383" s="124"/>
      <c r="E383" s="120"/>
      <c r="F383" s="125"/>
      <c r="H383" s="127"/>
      <c r="I383" s="127"/>
      <c r="J383" s="128"/>
    </row>
    <row r="384" spans="1:10" ht="30">
      <c r="A384" s="51" t="s">
        <v>16</v>
      </c>
      <c r="B384" s="116" t="s">
        <v>293</v>
      </c>
      <c r="C384" s="123">
        <v>76.349999999999994</v>
      </c>
      <c r="D384" s="29" t="s">
        <v>294</v>
      </c>
      <c r="E384" s="120"/>
      <c r="F384" s="73">
        <f>C384*E384</f>
        <v>0</v>
      </c>
      <c r="G384" s="126">
        <f>SUM(F384)</f>
        <v>0</v>
      </c>
      <c r="H384" s="129"/>
      <c r="I384" s="123"/>
      <c r="J384" s="29"/>
    </row>
    <row r="385" spans="1:11" ht="12" customHeight="1">
      <c r="A385" s="114"/>
      <c r="B385" s="115"/>
      <c r="C385" s="56"/>
      <c r="D385" s="108"/>
      <c r="E385" s="56"/>
      <c r="F385" s="109"/>
      <c r="G385" s="110"/>
      <c r="H385" s="109"/>
    </row>
    <row r="386" spans="1:11" s="32" customFormat="1">
      <c r="A386" s="65" t="s">
        <v>152</v>
      </c>
      <c r="B386" s="66" t="s">
        <v>153</v>
      </c>
      <c r="C386" s="67"/>
      <c r="D386" s="130"/>
      <c r="E386" s="131"/>
      <c r="F386" s="67"/>
      <c r="G386" s="70"/>
      <c r="H386" s="31"/>
    </row>
    <row r="387" spans="1:11" s="32" customFormat="1" ht="28.5" customHeight="1">
      <c r="A387" s="26" t="s">
        <v>16</v>
      </c>
      <c r="B387" s="96" t="s">
        <v>295</v>
      </c>
      <c r="C387" s="67">
        <v>2</v>
      </c>
      <c r="D387" s="132" t="s">
        <v>18</v>
      </c>
      <c r="E387" s="69"/>
      <c r="F387" s="67">
        <f>C387*E387</f>
        <v>0</v>
      </c>
      <c r="G387" s="70"/>
      <c r="H387" s="31"/>
    </row>
    <row r="388" spans="1:11" s="32" customFormat="1" ht="30">
      <c r="A388" s="26" t="s">
        <v>19</v>
      </c>
      <c r="B388" s="27" t="s">
        <v>323</v>
      </c>
      <c r="C388" s="67">
        <v>1.8</v>
      </c>
      <c r="D388" s="146" t="s">
        <v>26</v>
      </c>
      <c r="E388" s="69"/>
      <c r="F388" s="67">
        <f>C388*E388</f>
        <v>0</v>
      </c>
      <c r="G388" s="70">
        <f>SUM(F387:F388)</f>
        <v>0</v>
      </c>
      <c r="H388" s="31"/>
    </row>
    <row r="389" spans="1:11" s="32" customFormat="1">
      <c r="A389" s="9"/>
      <c r="C389" s="111"/>
      <c r="D389" s="146"/>
      <c r="E389" s="111"/>
      <c r="F389" s="111"/>
      <c r="G389" s="111"/>
      <c r="H389" s="31"/>
    </row>
    <row r="390" spans="1:11" s="123" customFormat="1" ht="14.25" customHeight="1">
      <c r="A390" s="106" t="s">
        <v>158</v>
      </c>
      <c r="B390" s="122" t="s">
        <v>159</v>
      </c>
      <c r="C390" s="30"/>
      <c r="D390" s="29"/>
      <c r="G390" s="135"/>
      <c r="H390" s="136"/>
      <c r="I390" s="136"/>
      <c r="J390" s="136"/>
      <c r="K390" s="136"/>
    </row>
    <row r="391" spans="1:11" s="123" customFormat="1">
      <c r="A391" s="51" t="s">
        <v>16</v>
      </c>
      <c r="B391" s="129" t="s">
        <v>160</v>
      </c>
      <c r="C391" s="30">
        <v>32.380000000000003</v>
      </c>
      <c r="D391" s="29" t="s">
        <v>26</v>
      </c>
      <c r="F391" s="67">
        <f>C391*E391</f>
        <v>0</v>
      </c>
      <c r="G391" s="137">
        <f>SUM(F391)</f>
        <v>0</v>
      </c>
      <c r="H391" s="136"/>
      <c r="I391" s="136"/>
      <c r="J391" s="136"/>
      <c r="K391" s="136"/>
    </row>
    <row r="392" spans="1:11" s="123" customFormat="1">
      <c r="A392" s="51"/>
      <c r="B392" s="129"/>
      <c r="C392" s="30"/>
      <c r="D392" s="29"/>
      <c r="F392" s="67"/>
      <c r="G392" s="137"/>
      <c r="H392" s="136"/>
      <c r="I392" s="136"/>
      <c r="J392" s="136"/>
      <c r="K392" s="136"/>
    </row>
    <row r="393" spans="1:11" s="123" customFormat="1">
      <c r="A393" s="65" t="s">
        <v>161</v>
      </c>
      <c r="B393" s="66" t="s">
        <v>162</v>
      </c>
      <c r="C393" s="138"/>
      <c r="D393" s="124"/>
      <c r="E393" s="138"/>
      <c r="F393" s="125"/>
      <c r="G393" s="135"/>
    </row>
    <row r="394" spans="1:11" s="32" customFormat="1">
      <c r="A394" s="26" t="s">
        <v>16</v>
      </c>
      <c r="B394" s="96" t="s">
        <v>163</v>
      </c>
      <c r="C394" s="67">
        <v>4</v>
      </c>
      <c r="D394" s="68" t="s">
        <v>18</v>
      </c>
      <c r="E394" s="69"/>
      <c r="F394" s="67">
        <f>C394*E394</f>
        <v>0</v>
      </c>
      <c r="G394" s="70"/>
      <c r="H394" s="31"/>
    </row>
    <row r="395" spans="1:11" s="32" customFormat="1">
      <c r="A395" s="26" t="s">
        <v>19</v>
      </c>
      <c r="B395" s="96" t="s">
        <v>164</v>
      </c>
      <c r="C395" s="67">
        <v>5</v>
      </c>
      <c r="D395" s="68" t="s">
        <v>18</v>
      </c>
      <c r="E395" s="69"/>
      <c r="F395" s="67">
        <f>C395*E395</f>
        <v>0</v>
      </c>
      <c r="G395" s="70"/>
      <c r="H395" s="31"/>
    </row>
    <row r="396" spans="1:11" s="32" customFormat="1">
      <c r="A396" s="26" t="s">
        <v>22</v>
      </c>
      <c r="B396" s="96" t="s">
        <v>297</v>
      </c>
      <c r="C396" s="67">
        <v>1</v>
      </c>
      <c r="D396" s="68" t="s">
        <v>18</v>
      </c>
      <c r="E396" s="69"/>
      <c r="F396" s="67">
        <f>C396*E396</f>
        <v>0</v>
      </c>
      <c r="G396" s="70"/>
      <c r="H396" s="31"/>
    </row>
    <row r="397" spans="1:11" s="32" customFormat="1">
      <c r="A397" s="26" t="s">
        <v>24</v>
      </c>
      <c r="B397" s="96" t="s">
        <v>298</v>
      </c>
      <c r="C397" s="67">
        <v>2</v>
      </c>
      <c r="D397" s="68" t="s">
        <v>18</v>
      </c>
      <c r="E397" s="69"/>
      <c r="F397" s="67">
        <f>C397*E397</f>
        <v>0</v>
      </c>
      <c r="G397" s="70"/>
      <c r="H397" s="31"/>
    </row>
    <row r="398" spans="1:11" s="32" customFormat="1">
      <c r="A398" s="26" t="s">
        <v>27</v>
      </c>
      <c r="B398" s="96" t="s">
        <v>299</v>
      </c>
      <c r="C398" s="67">
        <v>2</v>
      </c>
      <c r="D398" s="68" t="s">
        <v>18</v>
      </c>
      <c r="E398" s="69"/>
      <c r="F398" s="67">
        <f>C398*E398</f>
        <v>0</v>
      </c>
      <c r="G398" s="70"/>
      <c r="H398" s="31"/>
    </row>
    <row r="399" spans="1:11" s="32" customFormat="1">
      <c r="A399" s="26" t="s">
        <v>30</v>
      </c>
      <c r="B399" s="96" t="s">
        <v>300</v>
      </c>
      <c r="C399" s="67">
        <v>4</v>
      </c>
      <c r="D399" s="68" t="s">
        <v>18</v>
      </c>
      <c r="E399" s="69"/>
      <c r="F399" s="67">
        <f>C399*E399</f>
        <v>0</v>
      </c>
      <c r="G399" s="70"/>
      <c r="H399" s="31"/>
    </row>
    <row r="400" spans="1:11" s="32" customFormat="1">
      <c r="A400" s="26" t="s">
        <v>32</v>
      </c>
      <c r="B400" s="96" t="s">
        <v>301</v>
      </c>
      <c r="C400" s="67">
        <v>2</v>
      </c>
      <c r="D400" s="68" t="s">
        <v>18</v>
      </c>
      <c r="E400" s="69"/>
      <c r="F400" s="67">
        <f>C400*E400</f>
        <v>0</v>
      </c>
      <c r="G400" s="70"/>
      <c r="H400" s="31"/>
    </row>
    <row r="401" spans="1:8" s="32" customFormat="1">
      <c r="A401" s="26" t="s">
        <v>68</v>
      </c>
      <c r="B401" s="96" t="s">
        <v>302</v>
      </c>
      <c r="C401" s="67">
        <v>2</v>
      </c>
      <c r="D401" s="68" t="s">
        <v>18</v>
      </c>
      <c r="E401" s="69"/>
      <c r="F401" s="67">
        <f>C401*E401</f>
        <v>0</v>
      </c>
      <c r="G401" s="70"/>
      <c r="H401" s="31"/>
    </row>
    <row r="402" spans="1:8" ht="30">
      <c r="A402" s="26" t="s">
        <v>70</v>
      </c>
      <c r="B402" s="96" t="s">
        <v>324</v>
      </c>
      <c r="C402" s="67">
        <v>48.64</v>
      </c>
      <c r="D402" s="68" t="s">
        <v>21</v>
      </c>
      <c r="E402" s="69"/>
      <c r="F402" s="67">
        <f>C402*E402</f>
        <v>0</v>
      </c>
      <c r="G402" s="70"/>
      <c r="H402" s="5"/>
    </row>
    <row r="403" spans="1:8" ht="30">
      <c r="A403" s="26" t="s">
        <v>112</v>
      </c>
      <c r="B403" s="96" t="s">
        <v>179</v>
      </c>
      <c r="C403" s="67">
        <v>12.48</v>
      </c>
      <c r="D403" s="68" t="s">
        <v>21</v>
      </c>
      <c r="E403" s="69"/>
      <c r="F403" s="67">
        <f>C403*E403</f>
        <v>0</v>
      </c>
      <c r="G403" s="70"/>
      <c r="H403" s="5"/>
    </row>
    <row r="404" spans="1:8" s="123" customFormat="1" ht="30">
      <c r="A404" s="26" t="s">
        <v>174</v>
      </c>
      <c r="B404" s="96" t="s">
        <v>325</v>
      </c>
      <c r="C404" s="67">
        <v>9.17</v>
      </c>
      <c r="D404" s="68" t="s">
        <v>21</v>
      </c>
      <c r="E404" s="69"/>
      <c r="F404" s="67">
        <f>C404*E404</f>
        <v>0</v>
      </c>
      <c r="G404" s="135"/>
    </row>
    <row r="405" spans="1:8">
      <c r="A405" s="26" t="s">
        <v>176</v>
      </c>
      <c r="B405" s="96" t="s">
        <v>303</v>
      </c>
      <c r="C405" s="67">
        <v>2</v>
      </c>
      <c r="D405" s="68" t="s">
        <v>18</v>
      </c>
      <c r="E405" s="69"/>
      <c r="F405" s="67">
        <f>C405*E405</f>
        <v>0</v>
      </c>
      <c r="G405" s="70"/>
      <c r="H405" s="5"/>
    </row>
    <row r="406" spans="1:8" s="123" customFormat="1">
      <c r="A406" s="26" t="s">
        <v>178</v>
      </c>
      <c r="B406" s="96" t="s">
        <v>326</v>
      </c>
      <c r="C406" s="67">
        <v>1</v>
      </c>
      <c r="D406" s="68" t="s">
        <v>18</v>
      </c>
      <c r="E406" s="69"/>
      <c r="F406" s="67">
        <f>C406*E406</f>
        <v>0</v>
      </c>
      <c r="G406" s="135"/>
    </row>
    <row r="407" spans="1:8" s="123" customFormat="1" ht="30">
      <c r="A407" s="26" t="s">
        <v>180</v>
      </c>
      <c r="B407" s="96" t="s">
        <v>173</v>
      </c>
      <c r="C407" s="67">
        <v>14.44</v>
      </c>
      <c r="D407" s="68" t="s">
        <v>21</v>
      </c>
      <c r="E407" s="69"/>
      <c r="F407" s="67">
        <f>C407*E407</f>
        <v>0</v>
      </c>
      <c r="G407" s="135"/>
    </row>
    <row r="408" spans="1:8" s="123" customFormat="1" ht="30">
      <c r="A408" s="26" t="s">
        <v>182</v>
      </c>
      <c r="B408" s="96" t="s">
        <v>175</v>
      </c>
      <c r="C408" s="67">
        <v>50.36</v>
      </c>
      <c r="D408" s="68" t="s">
        <v>21</v>
      </c>
      <c r="E408" s="69"/>
      <c r="F408" s="67">
        <f>C408*E408</f>
        <v>0</v>
      </c>
      <c r="G408" s="135"/>
    </row>
    <row r="409" spans="1:8" ht="30">
      <c r="A409" s="26" t="s">
        <v>184</v>
      </c>
      <c r="B409" s="96" t="s">
        <v>177</v>
      </c>
      <c r="C409" s="67">
        <v>25.56</v>
      </c>
      <c r="D409" s="68" t="s">
        <v>21</v>
      </c>
      <c r="E409" s="69"/>
      <c r="F409" s="67">
        <f>C409*E409</f>
        <v>0</v>
      </c>
      <c r="H409" s="5"/>
    </row>
    <row r="410" spans="1:8" ht="30">
      <c r="A410" s="26" t="s">
        <v>186</v>
      </c>
      <c r="B410" s="96" t="s">
        <v>185</v>
      </c>
      <c r="C410" s="67">
        <v>73.59</v>
      </c>
      <c r="D410" s="68" t="s">
        <v>21</v>
      </c>
      <c r="E410" s="69"/>
      <c r="F410" s="67">
        <f>C410*E410</f>
        <v>0</v>
      </c>
      <c r="G410" s="70"/>
      <c r="H410" s="5"/>
    </row>
    <row r="411" spans="1:8" ht="30">
      <c r="A411" s="26" t="s">
        <v>188</v>
      </c>
      <c r="B411" s="96" t="s">
        <v>187</v>
      </c>
      <c r="C411" s="67">
        <v>36.72</v>
      </c>
      <c r="D411" s="68" t="s">
        <v>21</v>
      </c>
      <c r="E411" s="69"/>
      <c r="F411" s="67">
        <f>C411*E411</f>
        <v>0</v>
      </c>
      <c r="H411" s="5"/>
    </row>
    <row r="412" spans="1:8">
      <c r="A412" s="26" t="s">
        <v>190</v>
      </c>
      <c r="B412" s="96" t="s">
        <v>189</v>
      </c>
      <c r="C412" s="67">
        <v>12</v>
      </c>
      <c r="D412" s="68" t="s">
        <v>18</v>
      </c>
      <c r="E412" s="69"/>
      <c r="F412" s="67">
        <f>C412*E412</f>
        <v>0</v>
      </c>
      <c r="G412" s="110"/>
      <c r="H412" s="5"/>
    </row>
    <row r="413" spans="1:8">
      <c r="A413" s="26" t="s">
        <v>193</v>
      </c>
      <c r="B413" s="139" t="s">
        <v>170</v>
      </c>
      <c r="C413" s="67">
        <v>4</v>
      </c>
      <c r="D413" s="68" t="s">
        <v>171</v>
      </c>
      <c r="E413" s="69"/>
      <c r="F413" s="67">
        <f>C413*E413</f>
        <v>0</v>
      </c>
      <c r="G413" s="110"/>
      <c r="H413" s="5"/>
    </row>
    <row r="414" spans="1:8" s="32" customFormat="1">
      <c r="A414" s="26" t="s">
        <v>196</v>
      </c>
      <c r="B414" s="96" t="s">
        <v>305</v>
      </c>
      <c r="C414" s="67">
        <v>41.12</v>
      </c>
      <c r="D414" s="68" t="s">
        <v>192</v>
      </c>
      <c r="E414" s="69"/>
      <c r="F414" s="67">
        <f>C414*E414</f>
        <v>0</v>
      </c>
      <c r="G414" s="70"/>
      <c r="H414" s="31"/>
    </row>
    <row r="415" spans="1:8">
      <c r="A415" s="26" t="s">
        <v>306</v>
      </c>
      <c r="B415" s="139" t="s">
        <v>194</v>
      </c>
      <c r="C415" s="141">
        <v>1</v>
      </c>
      <c r="D415" s="29" t="s">
        <v>195</v>
      </c>
      <c r="E415" s="120"/>
      <c r="F415" s="67">
        <f>C415*E415</f>
        <v>0</v>
      </c>
      <c r="G415" s="110"/>
      <c r="H415" s="5"/>
    </row>
    <row r="416" spans="1:8">
      <c r="A416" s="140" t="s">
        <v>327</v>
      </c>
      <c r="B416" s="139" t="s">
        <v>197</v>
      </c>
      <c r="C416" s="141">
        <v>1</v>
      </c>
      <c r="D416" s="29" t="s">
        <v>195</v>
      </c>
      <c r="E416" s="120"/>
      <c r="F416" s="67">
        <f>C416*E416</f>
        <v>0</v>
      </c>
      <c r="G416" s="142">
        <f>SUM(F394:F416)</f>
        <v>0</v>
      </c>
      <c r="H416" s="5"/>
    </row>
    <row r="417" spans="1:8">
      <c r="A417" s="143"/>
      <c r="C417" s="56"/>
      <c r="E417" s="56"/>
      <c r="H417" s="5"/>
    </row>
    <row r="418" spans="1:8">
      <c r="A418" s="143"/>
      <c r="C418" s="56"/>
      <c r="E418" s="56"/>
      <c r="H418" s="5"/>
    </row>
    <row r="419" spans="1:8" s="32" customFormat="1">
      <c r="A419" s="65" t="s">
        <v>198</v>
      </c>
      <c r="B419" s="127" t="s">
        <v>199</v>
      </c>
      <c r="C419" s="67"/>
      <c r="D419" s="68"/>
      <c r="E419" s="69"/>
      <c r="F419" s="67"/>
      <c r="G419" s="144"/>
      <c r="H419" s="31"/>
    </row>
    <row r="420" spans="1:8" s="32" customFormat="1">
      <c r="A420" s="26" t="s">
        <v>16</v>
      </c>
      <c r="B420" s="96" t="s">
        <v>307</v>
      </c>
      <c r="C420" s="67">
        <v>30</v>
      </c>
      <c r="D420" s="68" t="s">
        <v>21</v>
      </c>
      <c r="E420" s="69"/>
      <c r="F420" s="67">
        <f>C420*E420</f>
        <v>0</v>
      </c>
      <c r="G420" s="144"/>
      <c r="H420" s="31"/>
    </row>
    <row r="421" spans="1:8" s="32" customFormat="1" ht="30">
      <c r="A421" s="26" t="s">
        <v>19</v>
      </c>
      <c r="B421" s="96" t="s">
        <v>308</v>
      </c>
      <c r="C421" s="67">
        <v>7.44</v>
      </c>
      <c r="D421" s="68" t="s">
        <v>21</v>
      </c>
      <c r="E421" s="69"/>
      <c r="F421" s="67">
        <f>C421*E421</f>
        <v>0</v>
      </c>
      <c r="G421" s="70">
        <f>SUM(F420:F421)</f>
        <v>0</v>
      </c>
      <c r="H421" s="31"/>
    </row>
    <row r="422" spans="1:8" s="32" customFormat="1">
      <c r="A422" s="26"/>
      <c r="B422" s="96"/>
      <c r="C422" s="67"/>
      <c r="D422" s="68"/>
      <c r="E422" s="69"/>
      <c r="F422" s="67"/>
      <c r="G422" s="70"/>
      <c r="H422" s="31"/>
    </row>
    <row r="423" spans="1:8" s="32" customFormat="1">
      <c r="A423" s="65" t="s">
        <v>243</v>
      </c>
      <c r="B423" s="127" t="s">
        <v>244</v>
      </c>
      <c r="C423" s="67"/>
      <c r="D423" s="68"/>
      <c r="E423" s="69"/>
      <c r="F423" s="67"/>
      <c r="G423" s="144"/>
      <c r="H423" s="31"/>
    </row>
    <row r="424" spans="1:8" s="32" customFormat="1">
      <c r="A424" s="26" t="s">
        <v>16</v>
      </c>
      <c r="B424" s="96" t="s">
        <v>245</v>
      </c>
      <c r="C424" s="67">
        <v>12</v>
      </c>
      <c r="D424" s="68" t="s">
        <v>18</v>
      </c>
      <c r="E424" s="69"/>
      <c r="F424" s="67">
        <f>C424*E424</f>
        <v>0</v>
      </c>
      <c r="G424" s="70"/>
      <c r="H424" s="31"/>
    </row>
    <row r="425" spans="1:8" s="32" customFormat="1">
      <c r="A425" s="26" t="s">
        <v>19</v>
      </c>
      <c r="B425" s="96" t="s">
        <v>246</v>
      </c>
      <c r="C425" s="67">
        <v>16</v>
      </c>
      <c r="D425" s="68" t="s">
        <v>18</v>
      </c>
      <c r="E425" s="69"/>
      <c r="F425" s="67">
        <f>C425*E425</f>
        <v>0</v>
      </c>
      <c r="G425" s="70"/>
      <c r="H425" s="31"/>
    </row>
    <row r="426" spans="1:8" s="32" customFormat="1">
      <c r="A426" s="26" t="s">
        <v>22</v>
      </c>
      <c r="B426" s="96" t="s">
        <v>247</v>
      </c>
      <c r="C426" s="67">
        <v>16</v>
      </c>
      <c r="D426" s="68" t="s">
        <v>18</v>
      </c>
      <c r="E426" s="69"/>
      <c r="F426" s="67">
        <f>C426*E426</f>
        <v>0</v>
      </c>
      <c r="G426" s="70"/>
      <c r="H426" s="31"/>
    </row>
    <row r="427" spans="1:8" s="32" customFormat="1">
      <c r="A427" s="26" t="s">
        <v>24</v>
      </c>
      <c r="B427" s="96" t="s">
        <v>328</v>
      </c>
      <c r="C427" s="67">
        <v>2</v>
      </c>
      <c r="D427" s="68" t="s">
        <v>18</v>
      </c>
      <c r="E427" s="69"/>
      <c r="F427" s="67">
        <f>C427*E427</f>
        <v>0</v>
      </c>
      <c r="G427" s="70"/>
      <c r="H427" s="31"/>
    </row>
    <row r="428" spans="1:8" s="32" customFormat="1">
      <c r="A428" s="26" t="s">
        <v>27</v>
      </c>
      <c r="B428" s="96" t="s">
        <v>329</v>
      </c>
      <c r="C428" s="67">
        <v>2</v>
      </c>
      <c r="D428" s="68" t="s">
        <v>18</v>
      </c>
      <c r="E428" s="69"/>
      <c r="F428" s="67">
        <f>C428*E428</f>
        <v>0</v>
      </c>
      <c r="G428" s="70"/>
      <c r="H428" s="31"/>
    </row>
    <row r="429" spans="1:8" s="32" customFormat="1">
      <c r="A429" s="26" t="s">
        <v>30</v>
      </c>
      <c r="B429" s="96" t="s">
        <v>311</v>
      </c>
      <c r="C429" s="67">
        <v>2</v>
      </c>
      <c r="D429" s="68" t="s">
        <v>18</v>
      </c>
      <c r="E429" s="69"/>
      <c r="F429" s="67">
        <f>C429*E429</f>
        <v>0</v>
      </c>
      <c r="G429" s="70"/>
      <c r="H429" s="31"/>
    </row>
    <row r="430" spans="1:8" s="32" customFormat="1">
      <c r="A430" s="26" t="s">
        <v>32</v>
      </c>
      <c r="B430" s="96" t="s">
        <v>250</v>
      </c>
      <c r="C430" s="67">
        <v>8</v>
      </c>
      <c r="D430" s="68" t="s">
        <v>18</v>
      </c>
      <c r="E430" s="69"/>
      <c r="F430" s="67">
        <f>C430*E430</f>
        <v>0</v>
      </c>
      <c r="G430" s="70"/>
      <c r="H430" s="31"/>
    </row>
    <row r="431" spans="1:8" s="32" customFormat="1">
      <c r="A431" s="26" t="s">
        <v>68</v>
      </c>
      <c r="B431" s="96" t="s">
        <v>251</v>
      </c>
      <c r="C431" s="67">
        <v>28</v>
      </c>
      <c r="D431" s="68" t="s">
        <v>18</v>
      </c>
      <c r="E431" s="69"/>
      <c r="F431" s="67">
        <f t="shared" ref="F431" si="10">C431*E431</f>
        <v>0</v>
      </c>
      <c r="G431" s="70"/>
      <c r="H431" s="31"/>
    </row>
    <row r="432" spans="1:8" s="32" customFormat="1">
      <c r="A432" s="26" t="s">
        <v>70</v>
      </c>
      <c r="B432" s="96" t="s">
        <v>330</v>
      </c>
      <c r="C432" s="67">
        <v>18</v>
      </c>
      <c r="D432" s="68" t="s">
        <v>18</v>
      </c>
      <c r="E432" s="69"/>
      <c r="F432" s="67">
        <f>C432*E432</f>
        <v>0</v>
      </c>
      <c r="G432" s="70"/>
      <c r="H432" s="31"/>
    </row>
    <row r="433" spans="1:8" s="32" customFormat="1">
      <c r="A433" s="26" t="s">
        <v>112</v>
      </c>
      <c r="B433" s="96" t="s">
        <v>253</v>
      </c>
      <c r="C433" s="67">
        <v>324</v>
      </c>
      <c r="D433" s="68" t="s">
        <v>18</v>
      </c>
      <c r="E433" s="69"/>
      <c r="F433" s="67">
        <f>C433*E433</f>
        <v>0</v>
      </c>
      <c r="G433" s="70"/>
      <c r="H433" s="31"/>
    </row>
    <row r="434" spans="1:8" s="32" customFormat="1">
      <c r="A434" s="26" t="s">
        <v>174</v>
      </c>
      <c r="B434" s="96" t="s">
        <v>331</v>
      </c>
      <c r="C434" s="67">
        <v>575.08160951875084</v>
      </c>
      <c r="D434" s="68" t="s">
        <v>26</v>
      </c>
      <c r="E434" s="69"/>
      <c r="F434" s="67">
        <f>C434*E434</f>
        <v>0</v>
      </c>
      <c r="G434" s="70"/>
      <c r="H434" s="31"/>
    </row>
    <row r="435" spans="1:8" s="32" customFormat="1">
      <c r="A435" s="26" t="s">
        <v>176</v>
      </c>
      <c r="B435" s="96" t="s">
        <v>255</v>
      </c>
      <c r="C435" s="67">
        <v>1</v>
      </c>
      <c r="D435" s="68" t="s">
        <v>256</v>
      </c>
      <c r="E435" s="69"/>
      <c r="F435" s="67">
        <f>C435*E435</f>
        <v>0</v>
      </c>
      <c r="G435" s="70">
        <f>SUM(F424:F435)</f>
        <v>0</v>
      </c>
      <c r="H435" s="31"/>
    </row>
    <row r="436" spans="1:8" s="32" customFormat="1">
      <c r="A436" s="26"/>
      <c r="B436" s="96"/>
      <c r="C436" s="67"/>
      <c r="D436" s="68"/>
      <c r="E436" s="69"/>
      <c r="F436" s="67"/>
      <c r="G436" s="70"/>
      <c r="H436" s="31"/>
    </row>
    <row r="437" spans="1:8" s="32" customFormat="1">
      <c r="A437" s="65" t="s">
        <v>257</v>
      </c>
      <c r="B437" s="66" t="s">
        <v>258</v>
      </c>
      <c r="C437" s="67"/>
      <c r="D437" s="68"/>
      <c r="E437" s="69"/>
      <c r="F437" s="67"/>
      <c r="G437" s="70"/>
      <c r="H437" s="31"/>
    </row>
    <row r="438" spans="1:8" s="32" customFormat="1">
      <c r="A438" s="26" t="s">
        <v>16</v>
      </c>
      <c r="B438" s="96" t="s">
        <v>259</v>
      </c>
      <c r="C438" s="67">
        <f>SUM(C439:C440)</f>
        <v>119.57</v>
      </c>
      <c r="D438" s="68" t="s">
        <v>26</v>
      </c>
      <c r="E438" s="69"/>
      <c r="F438" s="67">
        <f>C438*E438</f>
        <v>0</v>
      </c>
      <c r="G438" s="70"/>
      <c r="H438" s="31"/>
    </row>
    <row r="439" spans="1:8" s="32" customFormat="1" ht="15" customHeight="1">
      <c r="A439" s="26" t="s">
        <v>19</v>
      </c>
      <c r="B439" s="96" t="s">
        <v>314</v>
      </c>
      <c r="C439" s="67">
        <v>7.68</v>
      </c>
      <c r="D439" s="68" t="s">
        <v>26</v>
      </c>
      <c r="E439" s="69"/>
      <c r="F439" s="67">
        <f>C439*E439</f>
        <v>0</v>
      </c>
      <c r="G439" s="144"/>
      <c r="H439" s="31"/>
    </row>
    <row r="440" spans="1:8" s="32" customFormat="1" ht="15" customHeight="1">
      <c r="A440" s="26" t="s">
        <v>22</v>
      </c>
      <c r="B440" s="96" t="s">
        <v>315</v>
      </c>
      <c r="C440" s="67">
        <f>C373</f>
        <v>111.89</v>
      </c>
      <c r="D440" s="68" t="s">
        <v>26</v>
      </c>
      <c r="E440" s="69"/>
      <c r="F440" s="67">
        <f>C440*E440</f>
        <v>0</v>
      </c>
      <c r="G440" s="70">
        <f>SUM(F438:F440)</f>
        <v>0</v>
      </c>
      <c r="H440" s="31"/>
    </row>
    <row r="441" spans="1:8" s="32" customFormat="1">
      <c r="A441" s="26"/>
      <c r="B441" s="96"/>
      <c r="C441" s="67"/>
      <c r="D441" s="68"/>
      <c r="E441" s="67"/>
      <c r="F441" s="67"/>
      <c r="G441" s="70"/>
      <c r="H441" s="31"/>
    </row>
    <row r="442" spans="1:8" s="32" customFormat="1">
      <c r="A442" s="65" t="s">
        <v>261</v>
      </c>
      <c r="B442" s="66" t="s">
        <v>262</v>
      </c>
      <c r="C442" s="67"/>
      <c r="D442" s="68"/>
      <c r="E442" s="69"/>
      <c r="F442" s="67"/>
      <c r="G442" s="70"/>
      <c r="H442" s="31"/>
    </row>
    <row r="443" spans="1:8" s="32" customFormat="1" ht="45">
      <c r="A443" s="26" t="s">
        <v>263</v>
      </c>
      <c r="B443" s="154" t="s">
        <v>264</v>
      </c>
      <c r="C443" s="155">
        <v>2</v>
      </c>
      <c r="D443" s="68" t="s">
        <v>18</v>
      </c>
      <c r="E443" s="69"/>
      <c r="F443" s="73">
        <f>C443*E443</f>
        <v>0</v>
      </c>
      <c r="G443" s="111"/>
      <c r="H443" s="31"/>
    </row>
    <row r="444" spans="1:8" s="32" customFormat="1" ht="30">
      <c r="A444" s="26" t="s">
        <v>19</v>
      </c>
      <c r="B444" s="154" t="s">
        <v>265</v>
      </c>
      <c r="C444" s="155">
        <v>2</v>
      </c>
      <c r="D444" s="68" t="s">
        <v>18</v>
      </c>
      <c r="E444" s="69"/>
      <c r="F444" s="73">
        <f>C444*E444</f>
        <v>0</v>
      </c>
      <c r="G444" s="70">
        <f>SUM(F443:F444)</f>
        <v>0</v>
      </c>
      <c r="H444" s="31"/>
    </row>
    <row r="445" spans="1:8" s="32" customFormat="1">
      <c r="A445" s="26"/>
      <c r="B445" s="154"/>
      <c r="C445" s="155"/>
      <c r="D445" s="68"/>
      <c r="E445" s="69"/>
      <c r="F445" s="73"/>
      <c r="G445" s="111"/>
      <c r="H445" s="31"/>
    </row>
    <row r="446" spans="1:8" s="32" customFormat="1">
      <c r="A446" s="65" t="s">
        <v>266</v>
      </c>
      <c r="B446" s="66" t="s">
        <v>267</v>
      </c>
      <c r="C446" s="67"/>
      <c r="D446" s="68"/>
      <c r="E446" s="69"/>
      <c r="F446" s="67"/>
      <c r="G446" s="70"/>
      <c r="H446" s="31"/>
    </row>
    <row r="447" spans="1:8" s="32" customFormat="1">
      <c r="A447" s="117" t="s">
        <v>16</v>
      </c>
      <c r="B447" s="129" t="s">
        <v>268</v>
      </c>
      <c r="C447" s="67">
        <v>1</v>
      </c>
      <c r="D447" s="68" t="s">
        <v>18</v>
      </c>
      <c r="E447" s="69"/>
      <c r="F447" s="67">
        <f>C447*E447</f>
        <v>0</v>
      </c>
      <c r="G447" s="110"/>
      <c r="H447" s="31"/>
    </row>
    <row r="448" spans="1:8" s="32" customFormat="1">
      <c r="A448" s="26" t="s">
        <v>19</v>
      </c>
      <c r="B448" s="129" t="s">
        <v>269</v>
      </c>
      <c r="C448" s="67">
        <v>1</v>
      </c>
      <c r="D448" s="68" t="s">
        <v>18</v>
      </c>
      <c r="E448" s="69"/>
      <c r="F448" s="67">
        <f>C448*E448</f>
        <v>0</v>
      </c>
      <c r="G448" s="110"/>
      <c r="H448" s="31"/>
    </row>
    <row r="449" spans="1:17" ht="30">
      <c r="A449" s="26" t="s">
        <v>22</v>
      </c>
      <c r="B449" s="129" t="s">
        <v>270</v>
      </c>
      <c r="C449" s="67">
        <v>17</v>
      </c>
      <c r="D449" s="68" t="s">
        <v>18</v>
      </c>
      <c r="E449" s="69"/>
      <c r="F449" s="67">
        <f>C449*E449</f>
        <v>0</v>
      </c>
      <c r="G449" s="70"/>
      <c r="H449" s="5"/>
    </row>
    <row r="450" spans="1:17" s="32" customFormat="1">
      <c r="A450" s="26" t="s">
        <v>24</v>
      </c>
      <c r="B450" s="129" t="s">
        <v>272</v>
      </c>
      <c r="C450" s="67">
        <v>1</v>
      </c>
      <c r="D450" s="68" t="s">
        <v>18</v>
      </c>
      <c r="E450" s="69"/>
      <c r="F450" s="67">
        <f>C450*E450</f>
        <v>0</v>
      </c>
      <c r="G450" s="110">
        <f>SUM(F447:F450)</f>
        <v>0</v>
      </c>
      <c r="H450" s="31"/>
    </row>
    <row r="451" spans="1:17">
      <c r="A451" s="26"/>
      <c r="B451" s="32"/>
      <c r="C451" s="145"/>
      <c r="D451" s="146"/>
      <c r="E451" s="111"/>
      <c r="F451" s="111"/>
      <c r="G451" s="144"/>
      <c r="H451" s="5"/>
    </row>
    <row r="452" spans="1:17" s="32" customFormat="1">
      <c r="A452" s="60"/>
      <c r="B452" s="61" t="s">
        <v>332</v>
      </c>
      <c r="C452" s="61"/>
      <c r="D452" s="61"/>
      <c r="E452" s="61"/>
      <c r="F452" s="28" t="s">
        <v>35</v>
      </c>
      <c r="G452" s="62">
        <f>SUM(G349:G450)</f>
        <v>0</v>
      </c>
      <c r="H452" s="40"/>
    </row>
    <row r="453" spans="1:17" s="32" customFormat="1">
      <c r="A453" s="60"/>
      <c r="C453" s="111"/>
      <c r="D453" s="146"/>
      <c r="E453" s="111"/>
      <c r="F453" s="111"/>
      <c r="G453" s="144"/>
      <c r="H453" s="40"/>
    </row>
    <row r="454" spans="1:17" s="32" customFormat="1">
      <c r="A454" s="33" t="s">
        <v>333</v>
      </c>
      <c r="B454" s="63" t="s">
        <v>334</v>
      </c>
      <c r="C454" s="63"/>
      <c r="D454" s="29"/>
      <c r="E454" s="64"/>
      <c r="F454" s="30"/>
      <c r="G454" s="28"/>
      <c r="H454" s="40"/>
    </row>
    <row r="455" spans="1:17" ht="12" customHeight="1">
      <c r="A455" s="26"/>
      <c r="B455" s="32"/>
      <c r="C455" s="145"/>
      <c r="D455" s="146"/>
      <c r="E455" s="111"/>
      <c r="F455" s="111"/>
      <c r="G455" s="144"/>
      <c r="H455" s="5"/>
    </row>
    <row r="456" spans="1:17" s="102" customFormat="1" ht="15.95" customHeight="1">
      <c r="A456" s="42" t="s">
        <v>14</v>
      </c>
      <c r="B456" s="101" t="s">
        <v>118</v>
      </c>
      <c r="C456" s="52"/>
      <c r="E456" s="45"/>
      <c r="F456" s="46"/>
      <c r="G456" s="57"/>
      <c r="H456" s="48"/>
      <c r="J456" s="103"/>
      <c r="K456" s="103"/>
      <c r="L456" s="103"/>
      <c r="M456" s="103"/>
      <c r="N456" s="103"/>
      <c r="O456" s="103"/>
      <c r="P456" s="103"/>
      <c r="Q456" s="103"/>
    </row>
    <row r="457" spans="1:17" s="49" customFormat="1" ht="15.95" customHeight="1">
      <c r="A457" s="51" t="s">
        <v>16</v>
      </c>
      <c r="B457" s="14" t="s">
        <v>119</v>
      </c>
      <c r="C457" s="30">
        <v>434.82000000000005</v>
      </c>
      <c r="D457" s="49" t="s">
        <v>26</v>
      </c>
      <c r="E457" s="54"/>
      <c r="F457" s="55">
        <f>C457*E457</f>
        <v>0</v>
      </c>
      <c r="G457" s="110">
        <f>SUM(F457)</f>
        <v>0</v>
      </c>
      <c r="H457" s="48"/>
      <c r="J457" s="50"/>
      <c r="K457" s="50"/>
      <c r="L457" s="50"/>
      <c r="M457" s="50"/>
      <c r="N457" s="50"/>
      <c r="O457" s="50"/>
      <c r="P457" s="50"/>
      <c r="Q457" s="50"/>
    </row>
    <row r="458" spans="1:17" s="49" customFormat="1" ht="15.95" customHeight="1">
      <c r="A458" s="51"/>
      <c r="B458" s="14"/>
      <c r="C458" s="52"/>
      <c r="E458" s="54"/>
      <c r="F458" s="55"/>
      <c r="G458" s="48"/>
      <c r="H458" s="48"/>
      <c r="J458" s="50"/>
      <c r="K458" s="50"/>
      <c r="L458" s="50"/>
      <c r="M458" s="50"/>
      <c r="N458" s="50"/>
      <c r="O458" s="50"/>
      <c r="P458" s="50"/>
      <c r="Q458" s="50"/>
    </row>
    <row r="459" spans="1:17" s="102" customFormat="1" ht="15.95" customHeight="1">
      <c r="A459" s="42" t="s">
        <v>36</v>
      </c>
      <c r="B459" s="101" t="s">
        <v>120</v>
      </c>
      <c r="C459" s="52"/>
      <c r="E459" s="45"/>
      <c r="F459" s="46"/>
      <c r="G459" s="57"/>
      <c r="H459" s="48"/>
      <c r="J459" s="103"/>
      <c r="K459" s="103"/>
      <c r="L459" s="103"/>
      <c r="M459" s="103"/>
      <c r="N459" s="103"/>
      <c r="O459" s="103"/>
      <c r="P459" s="103"/>
      <c r="Q459" s="103"/>
    </row>
    <row r="460" spans="1:17" s="102" customFormat="1" ht="15.95" customHeight="1">
      <c r="A460" s="51" t="s">
        <v>16</v>
      </c>
      <c r="B460" s="58" t="s">
        <v>121</v>
      </c>
      <c r="C460" s="52">
        <v>103.995654</v>
      </c>
      <c r="D460" s="49" t="s">
        <v>29</v>
      </c>
      <c r="E460" s="55"/>
      <c r="F460" s="55">
        <f>C460*E460</f>
        <v>0</v>
      </c>
      <c r="G460" s="57"/>
      <c r="H460" s="48"/>
      <c r="J460" s="103"/>
      <c r="K460" s="103"/>
      <c r="L460" s="103"/>
      <c r="M460" s="103"/>
      <c r="N460" s="103"/>
      <c r="O460" s="103"/>
      <c r="P460" s="103"/>
      <c r="Q460" s="103"/>
    </row>
    <row r="461" spans="1:17" s="49" customFormat="1" ht="15.95" customHeight="1">
      <c r="A461" s="51" t="s">
        <v>19</v>
      </c>
      <c r="B461" s="58" t="s">
        <v>122</v>
      </c>
      <c r="C461" s="52">
        <v>71.188000000000002</v>
      </c>
      <c r="D461" s="49" t="s">
        <v>29</v>
      </c>
      <c r="E461" s="55"/>
      <c r="F461" s="55">
        <f>C461*E461</f>
        <v>0</v>
      </c>
      <c r="G461" s="57"/>
      <c r="H461" s="48"/>
      <c r="J461" s="50"/>
      <c r="K461" s="50"/>
      <c r="L461" s="50"/>
      <c r="M461" s="50"/>
      <c r="N461" s="50"/>
      <c r="O461" s="50"/>
      <c r="P461" s="50"/>
      <c r="Q461" s="50"/>
    </row>
    <row r="462" spans="1:17" s="49" customFormat="1" ht="15.95" customHeight="1">
      <c r="A462" s="51" t="s">
        <v>22</v>
      </c>
      <c r="B462" s="58" t="s">
        <v>123</v>
      </c>
      <c r="C462" s="52">
        <v>64.0063502</v>
      </c>
      <c r="D462" s="49" t="s">
        <v>26</v>
      </c>
      <c r="E462" s="55"/>
      <c r="F462" s="55">
        <f>C462*E462</f>
        <v>0</v>
      </c>
      <c r="G462" s="57"/>
      <c r="H462" s="48"/>
      <c r="J462" s="50"/>
      <c r="K462" s="50"/>
      <c r="L462" s="50"/>
      <c r="M462" s="50"/>
      <c r="N462" s="50"/>
      <c r="O462" s="50"/>
      <c r="P462" s="50"/>
      <c r="Q462" s="50"/>
    </row>
    <row r="463" spans="1:17" s="49" customFormat="1" ht="15.95" customHeight="1">
      <c r="A463" s="51" t="s">
        <v>24</v>
      </c>
      <c r="B463" s="58" t="s">
        <v>124</v>
      </c>
      <c r="C463" s="52">
        <v>81.577624999999983</v>
      </c>
      <c r="D463" s="49" t="s">
        <v>29</v>
      </c>
      <c r="E463" s="55"/>
      <c r="F463" s="55">
        <f>C463*E463</f>
        <v>0</v>
      </c>
      <c r="G463" s="57">
        <f>SUM(F460:F463)</f>
        <v>0</v>
      </c>
      <c r="H463" s="48"/>
      <c r="J463" s="50"/>
      <c r="K463" s="50"/>
      <c r="L463" s="50"/>
      <c r="M463" s="50"/>
      <c r="N463" s="50"/>
      <c r="O463" s="50"/>
      <c r="P463" s="50"/>
      <c r="Q463" s="50"/>
    </row>
    <row r="464" spans="1:17" ht="12" customHeight="1">
      <c r="A464" s="26"/>
      <c r="B464" s="32"/>
      <c r="C464" s="145"/>
      <c r="D464" s="146"/>
      <c r="E464" s="111"/>
      <c r="F464" s="111"/>
      <c r="G464" s="144"/>
      <c r="H464" s="5"/>
    </row>
    <row r="465" spans="1:8">
      <c r="A465" s="106" t="s">
        <v>125</v>
      </c>
      <c r="B465" s="107" t="s">
        <v>126</v>
      </c>
      <c r="C465" s="56"/>
      <c r="D465" s="108"/>
      <c r="E465" s="56"/>
      <c r="F465" s="109"/>
      <c r="G465" s="110"/>
      <c r="H465" s="5"/>
    </row>
    <row r="466" spans="1:8" s="32" customFormat="1">
      <c r="A466" s="26" t="s">
        <v>16</v>
      </c>
      <c r="B466" s="96" t="s">
        <v>335</v>
      </c>
      <c r="C466" s="67">
        <v>15.299999999999999</v>
      </c>
      <c r="D466" s="68" t="s">
        <v>29</v>
      </c>
      <c r="E466" s="69"/>
      <c r="F466" s="73">
        <f>C466*E466</f>
        <v>0</v>
      </c>
      <c r="G466" s="70"/>
      <c r="H466" s="31"/>
    </row>
    <row r="467" spans="1:8" s="32" customFormat="1">
      <c r="A467" s="26" t="s">
        <v>19</v>
      </c>
      <c r="B467" s="96" t="s">
        <v>336</v>
      </c>
      <c r="C467" s="67">
        <v>1.1924999999999999</v>
      </c>
      <c r="D467" s="68" t="s">
        <v>29</v>
      </c>
      <c r="E467" s="69"/>
      <c r="F467" s="73">
        <f>C467*E467</f>
        <v>0</v>
      </c>
      <c r="G467" s="70"/>
      <c r="H467" s="31"/>
    </row>
    <row r="468" spans="1:8" s="32" customFormat="1">
      <c r="A468" s="26" t="s">
        <v>22</v>
      </c>
      <c r="B468" s="96" t="s">
        <v>337</v>
      </c>
      <c r="C468" s="67">
        <v>25</v>
      </c>
      <c r="D468" s="68" t="s">
        <v>29</v>
      </c>
      <c r="E468" s="69"/>
      <c r="F468" s="73">
        <f>C468*E468</f>
        <v>0</v>
      </c>
      <c r="G468" s="70"/>
      <c r="H468" s="31"/>
    </row>
    <row r="469" spans="1:8" s="32" customFormat="1">
      <c r="A469" s="26" t="s">
        <v>24</v>
      </c>
      <c r="B469" s="111" t="s">
        <v>338</v>
      </c>
      <c r="C469" s="67">
        <v>3.8400000000000007</v>
      </c>
      <c r="D469" s="68" t="s">
        <v>29</v>
      </c>
      <c r="E469" s="69"/>
      <c r="F469" s="73">
        <f>C469*E469</f>
        <v>0</v>
      </c>
      <c r="G469" s="144"/>
      <c r="H469" s="31"/>
    </row>
    <row r="470" spans="1:8" s="32" customFormat="1" ht="15.75" customHeight="1">
      <c r="A470" s="26" t="s">
        <v>27</v>
      </c>
      <c r="B470" s="96" t="s">
        <v>339</v>
      </c>
      <c r="C470" s="67">
        <v>0.15</v>
      </c>
      <c r="D470" s="68" t="s">
        <v>29</v>
      </c>
      <c r="E470" s="69"/>
      <c r="F470" s="73">
        <f>C470*E470</f>
        <v>0</v>
      </c>
      <c r="G470" s="70"/>
      <c r="H470" s="31"/>
    </row>
    <row r="471" spans="1:8" s="32" customFormat="1" ht="15.75" customHeight="1">
      <c r="A471" s="26" t="s">
        <v>30</v>
      </c>
      <c r="B471" s="96" t="s">
        <v>340</v>
      </c>
      <c r="C471" s="67">
        <v>1.9000000000000004</v>
      </c>
      <c r="D471" s="68" t="s">
        <v>29</v>
      </c>
      <c r="E471" s="69"/>
      <c r="F471" s="73">
        <f>C471*E471</f>
        <v>0</v>
      </c>
      <c r="G471" s="70"/>
      <c r="H471" s="31"/>
    </row>
    <row r="472" spans="1:8" s="32" customFormat="1" ht="30">
      <c r="A472" s="26" t="s">
        <v>32</v>
      </c>
      <c r="B472" s="96" t="s">
        <v>341</v>
      </c>
      <c r="C472" s="67">
        <v>0.504</v>
      </c>
      <c r="D472" s="68" t="s">
        <v>29</v>
      </c>
      <c r="E472" s="69"/>
      <c r="F472" s="73">
        <f>C472*E472</f>
        <v>0</v>
      </c>
      <c r="G472" s="70"/>
      <c r="H472" s="31"/>
    </row>
    <row r="473" spans="1:8" s="32" customFormat="1">
      <c r="A473" s="26" t="s">
        <v>68</v>
      </c>
      <c r="B473" s="96" t="s">
        <v>342</v>
      </c>
      <c r="C473" s="67">
        <v>1.5</v>
      </c>
      <c r="D473" s="68" t="s">
        <v>29</v>
      </c>
      <c r="E473" s="69"/>
      <c r="F473" s="73">
        <f>C473*E473</f>
        <v>0</v>
      </c>
      <c r="G473" s="70">
        <f>SUM(F466:F473)</f>
        <v>0</v>
      </c>
      <c r="H473" s="31"/>
    </row>
    <row r="474" spans="1:8" s="32" customFormat="1">
      <c r="A474" s="26"/>
      <c r="B474" s="96"/>
      <c r="C474" s="67"/>
      <c r="D474" s="68"/>
      <c r="E474" s="69"/>
      <c r="F474" s="73"/>
      <c r="G474" s="70"/>
      <c r="H474" s="31"/>
    </row>
    <row r="475" spans="1:8">
      <c r="A475" s="106" t="s">
        <v>133</v>
      </c>
      <c r="B475" s="112" t="s">
        <v>134</v>
      </c>
      <c r="C475" s="56"/>
      <c r="D475" s="113"/>
      <c r="E475" s="56"/>
      <c r="F475" s="109"/>
      <c r="G475" s="110"/>
      <c r="H475" s="5"/>
    </row>
    <row r="476" spans="1:8" s="32" customFormat="1" ht="28.5" customHeight="1">
      <c r="A476" s="26" t="s">
        <v>16</v>
      </c>
      <c r="B476" s="96" t="s">
        <v>283</v>
      </c>
      <c r="C476" s="67">
        <v>93.5</v>
      </c>
      <c r="D476" s="68" t="s">
        <v>26</v>
      </c>
      <c r="E476" s="69"/>
      <c r="F476" s="73">
        <f>C476*E476</f>
        <v>0</v>
      </c>
      <c r="G476" s="70"/>
      <c r="H476" s="31"/>
    </row>
    <row r="477" spans="1:8" s="32" customFormat="1" ht="28.5" customHeight="1">
      <c r="A477" s="26" t="s">
        <v>19</v>
      </c>
      <c r="B477" s="96" t="s">
        <v>284</v>
      </c>
      <c r="C477" s="67">
        <v>2</v>
      </c>
      <c r="D477" s="68" t="s">
        <v>26</v>
      </c>
      <c r="E477" s="69"/>
      <c r="F477" s="73">
        <f>C477*E477</f>
        <v>0</v>
      </c>
      <c r="G477" s="70"/>
      <c r="H477" s="31"/>
    </row>
    <row r="478" spans="1:8" s="32" customFormat="1" ht="30">
      <c r="A478" s="26" t="s">
        <v>22</v>
      </c>
      <c r="B478" s="96" t="s">
        <v>343</v>
      </c>
      <c r="C478" s="67">
        <v>70.27</v>
      </c>
      <c r="D478" s="68" t="s">
        <v>26</v>
      </c>
      <c r="E478" s="69"/>
      <c r="F478" s="73">
        <f>C478*E478</f>
        <v>0</v>
      </c>
      <c r="G478" s="70">
        <f>SUM(F476:F478)</f>
        <v>0</v>
      </c>
      <c r="H478" s="31"/>
    </row>
    <row r="479" spans="1:8" ht="12" customHeight="1">
      <c r="A479" s="114"/>
      <c r="B479" s="115"/>
      <c r="C479" s="56"/>
      <c r="D479" s="108"/>
      <c r="E479" s="56"/>
      <c r="F479" s="109"/>
      <c r="G479" s="110"/>
      <c r="H479" s="109"/>
    </row>
    <row r="480" spans="1:8" s="32" customFormat="1">
      <c r="A480" s="65" t="s">
        <v>137</v>
      </c>
      <c r="B480" s="66" t="s">
        <v>138</v>
      </c>
      <c r="C480" s="67"/>
      <c r="D480" s="68"/>
      <c r="E480" s="69"/>
      <c r="F480" s="67"/>
      <c r="G480" s="70"/>
      <c r="H480" s="31"/>
    </row>
    <row r="481" spans="1:10" s="32" customFormat="1">
      <c r="A481" s="26" t="s">
        <v>16</v>
      </c>
      <c r="B481" s="96" t="s">
        <v>286</v>
      </c>
      <c r="C481" s="67">
        <v>75.790000000000006</v>
      </c>
      <c r="D481" s="68" t="s">
        <v>26</v>
      </c>
      <c r="E481" s="69"/>
      <c r="F481" s="73">
        <f>C481*E481</f>
        <v>0</v>
      </c>
      <c r="G481" s="70"/>
      <c r="H481" s="31"/>
    </row>
    <row r="482" spans="1:10" s="32" customFormat="1">
      <c r="A482" s="26" t="s">
        <v>19</v>
      </c>
      <c r="B482" s="96" t="s">
        <v>287</v>
      </c>
      <c r="C482" s="67">
        <f>32.9+65.23</f>
        <v>98.13</v>
      </c>
      <c r="D482" s="68" t="s">
        <v>26</v>
      </c>
      <c r="E482" s="69"/>
      <c r="F482" s="73">
        <f>C482*E482</f>
        <v>0</v>
      </c>
      <c r="G482" s="70"/>
      <c r="H482" s="31"/>
    </row>
    <row r="483" spans="1:10" s="32" customFormat="1" ht="30">
      <c r="A483" s="26" t="s">
        <v>22</v>
      </c>
      <c r="B483" s="116" t="s">
        <v>288</v>
      </c>
      <c r="C483" s="67">
        <f>5.12</f>
        <v>5.12</v>
      </c>
      <c r="D483" s="68" t="s">
        <v>26</v>
      </c>
      <c r="E483" s="69"/>
      <c r="F483" s="73">
        <f>C483*E483</f>
        <v>0</v>
      </c>
      <c r="G483" s="70"/>
      <c r="H483" s="31"/>
    </row>
    <row r="484" spans="1:10" s="32" customFormat="1" ht="30">
      <c r="A484" s="26" t="s">
        <v>24</v>
      </c>
      <c r="B484" s="116" t="s">
        <v>289</v>
      </c>
      <c r="C484" s="67">
        <f>C483</f>
        <v>5.12</v>
      </c>
      <c r="D484" s="68" t="s">
        <v>26</v>
      </c>
      <c r="E484" s="69"/>
      <c r="F484" s="73">
        <f>C484*E484</f>
        <v>0</v>
      </c>
      <c r="G484" s="70"/>
      <c r="H484" s="31"/>
    </row>
    <row r="485" spans="1:10" s="32" customFormat="1">
      <c r="A485" s="26" t="s">
        <v>27</v>
      </c>
      <c r="B485" s="96" t="s">
        <v>290</v>
      </c>
      <c r="C485" s="67">
        <f>87.2+53.6</f>
        <v>140.80000000000001</v>
      </c>
      <c r="D485" s="68" t="s">
        <v>21</v>
      </c>
      <c r="E485" s="69"/>
      <c r="F485" s="73">
        <f>C485*E485</f>
        <v>0</v>
      </c>
      <c r="G485" s="70">
        <f>SUM(F481:F485)</f>
        <v>0</v>
      </c>
      <c r="H485" s="31"/>
    </row>
    <row r="486" spans="1:10" ht="12" customHeight="1">
      <c r="A486" s="114"/>
      <c r="B486" s="115"/>
      <c r="C486" s="56"/>
      <c r="D486" s="108"/>
      <c r="E486" s="56"/>
      <c r="F486" s="109"/>
      <c r="G486" s="110"/>
      <c r="H486" s="109"/>
    </row>
    <row r="487" spans="1:10" s="32" customFormat="1">
      <c r="A487" s="65" t="s">
        <v>145</v>
      </c>
      <c r="B487" s="66" t="s">
        <v>146</v>
      </c>
      <c r="C487" s="67"/>
      <c r="D487" s="68"/>
      <c r="E487" s="69"/>
      <c r="F487" s="67"/>
      <c r="G487" s="70"/>
      <c r="H487" s="31"/>
    </row>
    <row r="488" spans="1:10" s="32" customFormat="1" ht="45">
      <c r="A488" s="26" t="s">
        <v>16</v>
      </c>
      <c r="B488" s="116" t="s">
        <v>344</v>
      </c>
      <c r="C488" s="30">
        <f>404.6+30.22</f>
        <v>434.82000000000005</v>
      </c>
      <c r="D488" s="68" t="s">
        <v>26</v>
      </c>
      <c r="E488" s="120"/>
      <c r="F488" s="73">
        <f>C488*E488</f>
        <v>0</v>
      </c>
      <c r="G488" s="121"/>
      <c r="H488" s="31"/>
    </row>
    <row r="489" spans="1:10" s="32" customFormat="1">
      <c r="A489" s="26" t="s">
        <v>19</v>
      </c>
      <c r="B489" s="32" t="s">
        <v>291</v>
      </c>
      <c r="C489" s="111">
        <v>134.5</v>
      </c>
      <c r="D489" s="146" t="s">
        <v>21</v>
      </c>
      <c r="E489" s="69"/>
      <c r="F489" s="73">
        <f>C489*E489</f>
        <v>0</v>
      </c>
      <c r="G489" s="70"/>
      <c r="H489" s="31"/>
    </row>
    <row r="490" spans="1:10" s="32" customFormat="1">
      <c r="A490" s="117" t="s">
        <v>22</v>
      </c>
      <c r="B490" s="32" t="s">
        <v>292</v>
      </c>
      <c r="C490" s="111">
        <v>75.34</v>
      </c>
      <c r="D490" s="146" t="s">
        <v>21</v>
      </c>
      <c r="E490" s="111"/>
      <c r="F490" s="73">
        <f>C490*E490</f>
        <v>0</v>
      </c>
      <c r="G490" s="70">
        <f>SUM(F488:F490)</f>
        <v>0</v>
      </c>
      <c r="H490" s="31"/>
    </row>
    <row r="491" spans="1:10" ht="15" customHeight="1">
      <c r="A491" s="114"/>
      <c r="B491" s="115"/>
      <c r="C491" s="56"/>
      <c r="D491" s="108"/>
      <c r="E491" s="56"/>
      <c r="F491" s="109"/>
      <c r="G491" s="110"/>
      <c r="H491" s="109"/>
    </row>
    <row r="492" spans="1:10" ht="18" customHeight="1">
      <c r="A492" s="106" t="s">
        <v>148</v>
      </c>
      <c r="B492" s="122" t="s">
        <v>149</v>
      </c>
      <c r="C492" s="123"/>
      <c r="D492" s="124"/>
      <c r="E492" s="120"/>
      <c r="F492" s="125"/>
      <c r="H492" s="127"/>
      <c r="I492" s="127"/>
      <c r="J492" s="128"/>
    </row>
    <row r="493" spans="1:10" ht="30">
      <c r="A493" s="51" t="s">
        <v>16</v>
      </c>
      <c r="B493" s="116" t="s">
        <v>293</v>
      </c>
      <c r="C493" s="123">
        <v>75.790000000000006</v>
      </c>
      <c r="D493" s="29" t="s">
        <v>294</v>
      </c>
      <c r="E493" s="120"/>
      <c r="F493" s="73">
        <f>C493*E493</f>
        <v>0</v>
      </c>
      <c r="G493" s="126">
        <f>SUM(F493)</f>
        <v>0</v>
      </c>
      <c r="H493" s="129"/>
      <c r="I493" s="123"/>
      <c r="J493" s="29"/>
    </row>
    <row r="494" spans="1:10" ht="12" customHeight="1">
      <c r="A494" s="114"/>
      <c r="B494" s="115"/>
      <c r="C494" s="56"/>
      <c r="D494" s="108"/>
      <c r="E494" s="56"/>
      <c r="F494" s="109"/>
      <c r="G494" s="110"/>
      <c r="H494" s="109"/>
    </row>
    <row r="495" spans="1:10" s="32" customFormat="1">
      <c r="A495" s="65" t="s">
        <v>152</v>
      </c>
      <c r="B495" s="66" t="s">
        <v>153</v>
      </c>
      <c r="C495" s="67"/>
      <c r="D495" s="130"/>
      <c r="E495" s="131"/>
      <c r="F495" s="67"/>
      <c r="G495" s="70"/>
      <c r="H495" s="31"/>
    </row>
    <row r="496" spans="1:10" s="32" customFormat="1" ht="28.5" customHeight="1">
      <c r="A496" s="26" t="s">
        <v>16</v>
      </c>
      <c r="B496" s="96" t="s">
        <v>295</v>
      </c>
      <c r="C496" s="67">
        <v>2</v>
      </c>
      <c r="D496" s="132" t="s">
        <v>18</v>
      </c>
      <c r="E496" s="69"/>
      <c r="F496" s="67">
        <f>C496*E496</f>
        <v>0</v>
      </c>
      <c r="G496" s="70"/>
      <c r="H496" s="31"/>
    </row>
    <row r="497" spans="1:11" s="32" customFormat="1" ht="30">
      <c r="A497" s="26" t="s">
        <v>19</v>
      </c>
      <c r="B497" s="27" t="s">
        <v>323</v>
      </c>
      <c r="C497" s="67">
        <v>1.8</v>
      </c>
      <c r="D497" s="146" t="s">
        <v>26</v>
      </c>
      <c r="E497" s="69"/>
      <c r="F497" s="67">
        <f>C497*E497</f>
        <v>0</v>
      </c>
      <c r="G497" s="70">
        <f>SUM(F496:F497)</f>
        <v>0</v>
      </c>
      <c r="H497" s="31"/>
    </row>
    <row r="498" spans="1:11" s="32" customFormat="1">
      <c r="A498" s="9"/>
      <c r="B498" s="133"/>
      <c r="C498" s="67"/>
      <c r="D498" s="134"/>
      <c r="E498" s="67"/>
      <c r="F498" s="67"/>
      <c r="G498" s="121"/>
      <c r="H498" s="31"/>
    </row>
    <row r="499" spans="1:11" s="123" customFormat="1" ht="14.25" customHeight="1">
      <c r="A499" s="106" t="s">
        <v>158</v>
      </c>
      <c r="B499" s="122" t="s">
        <v>159</v>
      </c>
      <c r="C499" s="30"/>
      <c r="D499" s="29"/>
      <c r="G499" s="135"/>
      <c r="H499" s="136"/>
      <c r="I499" s="136"/>
      <c r="J499" s="136"/>
      <c r="K499" s="136"/>
    </row>
    <row r="500" spans="1:11" s="123" customFormat="1">
      <c r="A500" s="51" t="s">
        <v>16</v>
      </c>
      <c r="B500" s="129" t="s">
        <v>160</v>
      </c>
      <c r="C500" s="30">
        <v>29.16</v>
      </c>
      <c r="D500" s="29" t="s">
        <v>26</v>
      </c>
      <c r="F500" s="67">
        <f>C500*E500</f>
        <v>0</v>
      </c>
      <c r="G500" s="137">
        <f>SUM(F500)</f>
        <v>0</v>
      </c>
      <c r="H500" s="136"/>
      <c r="I500" s="136"/>
      <c r="J500" s="136"/>
      <c r="K500" s="136"/>
    </row>
    <row r="501" spans="1:11" s="123" customFormat="1">
      <c r="A501" s="51"/>
      <c r="B501" s="129"/>
      <c r="C501" s="30"/>
      <c r="D501" s="29"/>
      <c r="F501" s="67"/>
      <c r="G501" s="137"/>
      <c r="H501" s="136"/>
      <c r="I501" s="136"/>
      <c r="J501" s="136"/>
      <c r="K501" s="136"/>
    </row>
    <row r="502" spans="1:11" s="123" customFormat="1">
      <c r="A502" s="51"/>
      <c r="B502" s="129"/>
      <c r="C502" s="30"/>
      <c r="D502" s="29"/>
      <c r="F502" s="67"/>
      <c r="G502" s="137"/>
      <c r="H502" s="136"/>
      <c r="I502" s="136"/>
      <c r="J502" s="136"/>
      <c r="K502" s="136"/>
    </row>
    <row r="503" spans="1:11" s="123" customFormat="1">
      <c r="A503" s="65" t="s">
        <v>161</v>
      </c>
      <c r="B503" s="66" t="s">
        <v>162</v>
      </c>
      <c r="C503" s="138"/>
      <c r="D503" s="124"/>
      <c r="E503" s="138"/>
      <c r="F503" s="125"/>
      <c r="G503" s="135"/>
    </row>
    <row r="504" spans="1:11" s="32" customFormat="1">
      <c r="A504" s="26" t="s">
        <v>16</v>
      </c>
      <c r="B504" s="96" t="s">
        <v>163</v>
      </c>
      <c r="C504" s="67">
        <v>4</v>
      </c>
      <c r="D504" s="68" t="s">
        <v>18</v>
      </c>
      <c r="E504" s="69"/>
      <c r="F504" s="67">
        <f>C504*E504</f>
        <v>0</v>
      </c>
      <c r="G504" s="70"/>
      <c r="H504" s="31"/>
    </row>
    <row r="505" spans="1:11" s="32" customFormat="1">
      <c r="A505" s="26" t="s">
        <v>19</v>
      </c>
      <c r="B505" s="96" t="s">
        <v>164</v>
      </c>
      <c r="C505" s="67">
        <v>5</v>
      </c>
      <c r="D505" s="68" t="s">
        <v>18</v>
      </c>
      <c r="E505" s="69"/>
      <c r="F505" s="67">
        <f>C505*E505</f>
        <v>0</v>
      </c>
      <c r="G505" s="70"/>
      <c r="H505" s="31"/>
    </row>
    <row r="506" spans="1:11" s="32" customFormat="1">
      <c r="A506" s="26" t="s">
        <v>22</v>
      </c>
      <c r="B506" s="96" t="s">
        <v>297</v>
      </c>
      <c r="C506" s="67">
        <v>1</v>
      </c>
      <c r="D506" s="68" t="s">
        <v>18</v>
      </c>
      <c r="E506" s="69"/>
      <c r="F506" s="67">
        <f>C506*E506</f>
        <v>0</v>
      </c>
      <c r="G506" s="70"/>
      <c r="H506" s="31"/>
    </row>
    <row r="507" spans="1:11" s="32" customFormat="1">
      <c r="A507" s="26" t="s">
        <v>24</v>
      </c>
      <c r="B507" s="96" t="s">
        <v>298</v>
      </c>
      <c r="C507" s="67">
        <v>2</v>
      </c>
      <c r="D507" s="68" t="s">
        <v>18</v>
      </c>
      <c r="E507" s="69"/>
      <c r="F507" s="67">
        <f>C507*E507</f>
        <v>0</v>
      </c>
      <c r="G507" s="70"/>
      <c r="H507" s="31"/>
    </row>
    <row r="508" spans="1:11" s="32" customFormat="1">
      <c r="A508" s="26" t="s">
        <v>27</v>
      </c>
      <c r="B508" s="96" t="s">
        <v>299</v>
      </c>
      <c r="C508" s="67">
        <v>2</v>
      </c>
      <c r="D508" s="68" t="s">
        <v>18</v>
      </c>
      <c r="E508" s="69"/>
      <c r="F508" s="67">
        <f>C508*E508</f>
        <v>0</v>
      </c>
      <c r="G508" s="70"/>
      <c r="H508" s="31"/>
    </row>
    <row r="509" spans="1:11" s="32" customFormat="1">
      <c r="A509" s="26" t="s">
        <v>30</v>
      </c>
      <c r="B509" s="96" t="s">
        <v>300</v>
      </c>
      <c r="C509" s="67">
        <v>4</v>
      </c>
      <c r="D509" s="68" t="s">
        <v>18</v>
      </c>
      <c r="E509" s="69"/>
      <c r="F509" s="67">
        <f>C509*E509</f>
        <v>0</v>
      </c>
      <c r="G509" s="70"/>
      <c r="H509" s="31"/>
    </row>
    <row r="510" spans="1:11" s="32" customFormat="1">
      <c r="A510" s="26" t="s">
        <v>32</v>
      </c>
      <c r="B510" s="96" t="s">
        <v>301</v>
      </c>
      <c r="C510" s="67">
        <v>2</v>
      </c>
      <c r="D510" s="68" t="s">
        <v>18</v>
      </c>
      <c r="E510" s="69"/>
      <c r="F510" s="67">
        <f>C510*E510</f>
        <v>0</v>
      </c>
      <c r="G510" s="70"/>
      <c r="H510" s="31"/>
    </row>
    <row r="511" spans="1:11" s="32" customFormat="1">
      <c r="A511" s="26" t="s">
        <v>68</v>
      </c>
      <c r="B511" s="96" t="s">
        <v>302</v>
      </c>
      <c r="C511" s="67">
        <v>1</v>
      </c>
      <c r="D511" s="68" t="s">
        <v>18</v>
      </c>
      <c r="E511" s="69"/>
      <c r="F511" s="67">
        <f>C511*E511</f>
        <v>0</v>
      </c>
      <c r="G511" s="70"/>
      <c r="H511" s="31"/>
    </row>
    <row r="512" spans="1:11" ht="30">
      <c r="A512" s="26" t="s">
        <v>70</v>
      </c>
      <c r="B512" s="96" t="s">
        <v>324</v>
      </c>
      <c r="C512" s="67">
        <v>102.57</v>
      </c>
      <c r="D512" s="68" t="s">
        <v>21</v>
      </c>
      <c r="E512" s="69"/>
      <c r="F512" s="67">
        <f>C512*E512</f>
        <v>0</v>
      </c>
      <c r="G512" s="70"/>
      <c r="H512" s="5"/>
    </row>
    <row r="513" spans="1:8" ht="30">
      <c r="A513" s="26" t="s">
        <v>112</v>
      </c>
      <c r="B513" s="96" t="s">
        <v>179</v>
      </c>
      <c r="C513" s="67">
        <v>26.26</v>
      </c>
      <c r="D513" s="68" t="s">
        <v>21</v>
      </c>
      <c r="E513" s="69"/>
      <c r="F513" s="67">
        <f t="shared" ref="F513" si="11">C513*E513</f>
        <v>0</v>
      </c>
      <c r="G513" s="70"/>
      <c r="H513" s="5"/>
    </row>
    <row r="514" spans="1:8" s="123" customFormat="1" ht="30">
      <c r="A514" s="26" t="s">
        <v>174</v>
      </c>
      <c r="B514" s="96" t="s">
        <v>325</v>
      </c>
      <c r="C514" s="67">
        <v>55.76</v>
      </c>
      <c r="D514" s="68" t="s">
        <v>21</v>
      </c>
      <c r="E514" s="69"/>
      <c r="F514" s="67">
        <f>C514*E514</f>
        <v>0</v>
      </c>
      <c r="G514" s="135"/>
    </row>
    <row r="515" spans="1:8">
      <c r="A515" s="26" t="s">
        <v>176</v>
      </c>
      <c r="B515" s="96" t="s">
        <v>303</v>
      </c>
      <c r="C515" s="67">
        <v>1</v>
      </c>
      <c r="D515" s="68" t="s">
        <v>18</v>
      </c>
      <c r="E515" s="69"/>
      <c r="F515" s="67">
        <f>C515*E515</f>
        <v>0</v>
      </c>
      <c r="G515" s="70"/>
      <c r="H515" s="5"/>
    </row>
    <row r="516" spans="1:8" s="123" customFormat="1">
      <c r="A516" s="26" t="s">
        <v>178</v>
      </c>
      <c r="B516" s="96" t="s">
        <v>326</v>
      </c>
      <c r="C516" s="67">
        <v>2</v>
      </c>
      <c r="D516" s="68" t="s">
        <v>18</v>
      </c>
      <c r="E516" s="69"/>
      <c r="F516" s="67">
        <f>C516*E516</f>
        <v>0</v>
      </c>
      <c r="G516" s="135"/>
    </row>
    <row r="517" spans="1:8" s="123" customFormat="1">
      <c r="A517" s="26" t="s">
        <v>180</v>
      </c>
      <c r="B517" s="96" t="s">
        <v>345</v>
      </c>
      <c r="C517" s="67">
        <v>1</v>
      </c>
      <c r="D517" s="68" t="s">
        <v>18</v>
      </c>
      <c r="E517" s="69"/>
      <c r="F517" s="67">
        <f t="shared" ref="F517" si="12">C517*E517</f>
        <v>0</v>
      </c>
      <c r="G517" s="135"/>
    </row>
    <row r="518" spans="1:8" s="123" customFormat="1" ht="30">
      <c r="A518" s="26" t="s">
        <v>182</v>
      </c>
      <c r="B518" s="96" t="s">
        <v>173</v>
      </c>
      <c r="C518" s="67">
        <v>8.08</v>
      </c>
      <c r="D518" s="68" t="s">
        <v>21</v>
      </c>
      <c r="E518" s="69"/>
      <c r="F518" s="67">
        <f>C518*E518</f>
        <v>0</v>
      </c>
      <c r="G518" s="135"/>
    </row>
    <row r="519" spans="1:8" s="123" customFormat="1" ht="30">
      <c r="A519" s="26" t="s">
        <v>184</v>
      </c>
      <c r="B519" s="96" t="s">
        <v>175</v>
      </c>
      <c r="C519" s="67">
        <v>36.090000000000003</v>
      </c>
      <c r="D519" s="68" t="s">
        <v>21</v>
      </c>
      <c r="E519" s="69"/>
      <c r="F519" s="67">
        <f>C519*E519</f>
        <v>0</v>
      </c>
      <c r="G519" s="135"/>
    </row>
    <row r="520" spans="1:8" ht="30">
      <c r="A520" s="26" t="s">
        <v>186</v>
      </c>
      <c r="B520" s="96" t="s">
        <v>177</v>
      </c>
      <c r="C520" s="67">
        <v>28.12</v>
      </c>
      <c r="D520" s="68" t="s">
        <v>21</v>
      </c>
      <c r="E520" s="69"/>
      <c r="F520" s="67">
        <f>C520*E520</f>
        <v>0</v>
      </c>
      <c r="H520" s="5"/>
    </row>
    <row r="521" spans="1:8" ht="30">
      <c r="A521" s="26" t="s">
        <v>188</v>
      </c>
      <c r="B521" s="96" t="s">
        <v>185</v>
      </c>
      <c r="C521" s="67">
        <v>48.4</v>
      </c>
      <c r="D521" s="68" t="s">
        <v>21</v>
      </c>
      <c r="E521" s="69"/>
      <c r="F521" s="67">
        <f>C521*E521</f>
        <v>0</v>
      </c>
      <c r="G521" s="70"/>
      <c r="H521" s="5"/>
    </row>
    <row r="522" spans="1:8" ht="30">
      <c r="A522" s="26" t="s">
        <v>190</v>
      </c>
      <c r="B522" s="96" t="s">
        <v>187</v>
      </c>
      <c r="C522" s="67">
        <v>21.41</v>
      </c>
      <c r="D522" s="68" t="s">
        <v>21</v>
      </c>
      <c r="E522" s="69"/>
      <c r="F522" s="67">
        <f>C522*E522</f>
        <v>0</v>
      </c>
      <c r="H522" s="5"/>
    </row>
    <row r="523" spans="1:8">
      <c r="A523" s="26" t="s">
        <v>193</v>
      </c>
      <c r="B523" s="96" t="s">
        <v>189</v>
      </c>
      <c r="C523" s="67">
        <v>8</v>
      </c>
      <c r="D523" s="68" t="s">
        <v>18</v>
      </c>
      <c r="E523" s="69"/>
      <c r="F523" s="67">
        <f>C523*E523</f>
        <v>0</v>
      </c>
      <c r="G523" s="110"/>
      <c r="H523" s="5"/>
    </row>
    <row r="524" spans="1:8">
      <c r="A524" s="26" t="s">
        <v>196</v>
      </c>
      <c r="B524" s="139" t="s">
        <v>170</v>
      </c>
      <c r="C524" s="67">
        <v>4</v>
      </c>
      <c r="D524" s="68" t="s">
        <v>171</v>
      </c>
      <c r="E524" s="69"/>
      <c r="F524" s="67">
        <f>C524*E524</f>
        <v>0</v>
      </c>
      <c r="G524" s="110"/>
      <c r="H524" s="5"/>
    </row>
    <row r="525" spans="1:8" s="32" customFormat="1">
      <c r="A525" s="26" t="s">
        <v>306</v>
      </c>
      <c r="B525" s="96" t="s">
        <v>305</v>
      </c>
      <c r="C525" s="67">
        <v>41.11</v>
      </c>
      <c r="D525" s="68" t="s">
        <v>192</v>
      </c>
      <c r="E525" s="69"/>
      <c r="F525" s="67">
        <f>C525*E525</f>
        <v>0</v>
      </c>
      <c r="G525" s="70"/>
      <c r="H525" s="31"/>
    </row>
    <row r="526" spans="1:8">
      <c r="A526" s="140" t="s">
        <v>327</v>
      </c>
      <c r="B526" s="139" t="s">
        <v>194</v>
      </c>
      <c r="C526" s="141">
        <v>1</v>
      </c>
      <c r="D526" s="29" t="s">
        <v>195</v>
      </c>
      <c r="E526" s="120"/>
      <c r="F526" s="67">
        <f>C526*E526</f>
        <v>0</v>
      </c>
      <c r="G526" s="110"/>
      <c r="H526" s="5"/>
    </row>
    <row r="527" spans="1:8">
      <c r="A527" s="140" t="s">
        <v>346</v>
      </c>
      <c r="B527" s="139" t="s">
        <v>197</v>
      </c>
      <c r="C527" s="141">
        <v>1</v>
      </c>
      <c r="D527" s="29" t="s">
        <v>195</v>
      </c>
      <c r="E527" s="120"/>
      <c r="F527" s="67">
        <f>C527*E527</f>
        <v>0</v>
      </c>
      <c r="G527" s="142">
        <f>SUM(F504:F527)</f>
        <v>0</v>
      </c>
      <c r="H527" s="5"/>
    </row>
    <row r="528" spans="1:8">
      <c r="A528" s="143"/>
      <c r="C528" s="56"/>
      <c r="E528" s="56"/>
      <c r="H528" s="5"/>
    </row>
    <row r="529" spans="1:8" s="32" customFormat="1">
      <c r="A529" s="65" t="s">
        <v>198</v>
      </c>
      <c r="B529" s="127" t="s">
        <v>347</v>
      </c>
      <c r="C529" s="67"/>
      <c r="D529" s="68"/>
      <c r="E529" s="69"/>
      <c r="F529" s="67"/>
      <c r="G529" s="144"/>
      <c r="H529" s="31"/>
    </row>
    <row r="530" spans="1:8" s="32" customFormat="1">
      <c r="A530" s="26" t="s">
        <v>16</v>
      </c>
      <c r="B530" s="96" t="s">
        <v>307</v>
      </c>
      <c r="C530" s="67">
        <v>30</v>
      </c>
      <c r="D530" s="68" t="s">
        <v>21</v>
      </c>
      <c r="E530" s="69"/>
      <c r="F530" s="67">
        <f>C530*E530</f>
        <v>0</v>
      </c>
      <c r="G530" s="144"/>
      <c r="H530" s="31"/>
    </row>
    <row r="531" spans="1:8" s="32" customFormat="1" ht="30">
      <c r="A531" s="26" t="s">
        <v>19</v>
      </c>
      <c r="B531" s="96" t="s">
        <v>308</v>
      </c>
      <c r="C531" s="67">
        <v>7.44</v>
      </c>
      <c r="D531" s="68" t="s">
        <v>21</v>
      </c>
      <c r="E531" s="69"/>
      <c r="F531" s="67">
        <f>C531*E531</f>
        <v>0</v>
      </c>
      <c r="G531" s="70">
        <f>SUM(F530:F531)</f>
        <v>0</v>
      </c>
      <c r="H531" s="31"/>
    </row>
    <row r="532" spans="1:8" s="32" customFormat="1">
      <c r="A532" s="26"/>
      <c r="B532" s="96"/>
      <c r="C532" s="67"/>
      <c r="D532" s="68"/>
      <c r="E532" s="69"/>
      <c r="F532" s="67"/>
      <c r="G532" s="70"/>
      <c r="H532" s="31"/>
    </row>
    <row r="533" spans="1:8" s="32" customFormat="1">
      <c r="A533" s="65" t="s">
        <v>243</v>
      </c>
      <c r="B533" s="127" t="s">
        <v>244</v>
      </c>
      <c r="C533" s="67"/>
      <c r="D533" s="68"/>
      <c r="E533" s="69"/>
      <c r="F533" s="67"/>
      <c r="G533" s="144"/>
      <c r="H533" s="31"/>
    </row>
    <row r="534" spans="1:8" s="32" customFormat="1">
      <c r="A534" s="26" t="s">
        <v>16</v>
      </c>
      <c r="B534" s="96" t="s">
        <v>245</v>
      </c>
      <c r="C534" s="67">
        <v>10</v>
      </c>
      <c r="D534" s="68" t="s">
        <v>18</v>
      </c>
      <c r="E534" s="69"/>
      <c r="F534" s="67">
        <f>C534*E534</f>
        <v>0</v>
      </c>
      <c r="G534" s="110"/>
      <c r="H534" s="31"/>
    </row>
    <row r="535" spans="1:8" s="32" customFormat="1">
      <c r="A535" s="26" t="s">
        <v>19</v>
      </c>
      <c r="B535" s="96" t="s">
        <v>348</v>
      </c>
      <c r="C535" s="67">
        <v>12</v>
      </c>
      <c r="D535" s="68" t="s">
        <v>18</v>
      </c>
      <c r="E535" s="69"/>
      <c r="F535" s="67">
        <f>C535*E535</f>
        <v>0</v>
      </c>
      <c r="G535" s="110"/>
      <c r="H535" s="31"/>
    </row>
    <row r="536" spans="1:8" s="32" customFormat="1">
      <c r="A536" s="26" t="s">
        <v>22</v>
      </c>
      <c r="B536" s="96" t="s">
        <v>247</v>
      </c>
      <c r="C536" s="67">
        <v>12</v>
      </c>
      <c r="D536" s="68" t="s">
        <v>18</v>
      </c>
      <c r="E536" s="69"/>
      <c r="F536" s="67">
        <f>C536*E536</f>
        <v>0</v>
      </c>
      <c r="G536" s="110"/>
      <c r="H536" s="31"/>
    </row>
    <row r="537" spans="1:8" s="32" customFormat="1">
      <c r="A537" s="26" t="s">
        <v>24</v>
      </c>
      <c r="B537" s="96" t="s">
        <v>349</v>
      </c>
      <c r="C537" s="67">
        <v>2</v>
      </c>
      <c r="D537" s="68" t="s">
        <v>18</v>
      </c>
      <c r="E537" s="69"/>
      <c r="F537" s="67">
        <f>C537*E537</f>
        <v>0</v>
      </c>
      <c r="G537" s="110"/>
      <c r="H537" s="31"/>
    </row>
    <row r="538" spans="1:8" s="32" customFormat="1">
      <c r="A538" s="26" t="s">
        <v>27</v>
      </c>
      <c r="B538" s="96" t="s">
        <v>350</v>
      </c>
      <c r="C538" s="67">
        <v>2</v>
      </c>
      <c r="D538" s="68" t="s">
        <v>18</v>
      </c>
      <c r="E538" s="69"/>
      <c r="F538" s="67">
        <f>C538*E538</f>
        <v>0</v>
      </c>
      <c r="G538" s="110"/>
      <c r="H538" s="31"/>
    </row>
    <row r="539" spans="1:8" s="32" customFormat="1">
      <c r="A539" s="26" t="s">
        <v>30</v>
      </c>
      <c r="B539" s="96" t="s">
        <v>250</v>
      </c>
      <c r="C539" s="67">
        <v>6</v>
      </c>
      <c r="D539" s="68" t="s">
        <v>18</v>
      </c>
      <c r="E539" s="69"/>
      <c r="F539" s="67">
        <f>C539*E539</f>
        <v>0</v>
      </c>
      <c r="G539" s="110"/>
      <c r="H539" s="31"/>
    </row>
    <row r="540" spans="1:8" s="32" customFormat="1">
      <c r="A540" s="26" t="s">
        <v>32</v>
      </c>
      <c r="B540" s="96" t="s">
        <v>251</v>
      </c>
      <c r="C540" s="67">
        <v>20</v>
      </c>
      <c r="D540" s="68" t="s">
        <v>18</v>
      </c>
      <c r="E540" s="69"/>
      <c r="F540" s="67">
        <f>C540*E540</f>
        <v>0</v>
      </c>
      <c r="G540" s="110"/>
      <c r="H540" s="31"/>
    </row>
    <row r="541" spans="1:8" s="32" customFormat="1">
      <c r="A541" s="26" t="s">
        <v>68</v>
      </c>
      <c r="B541" s="96" t="s">
        <v>351</v>
      </c>
      <c r="C541" s="67">
        <v>18</v>
      </c>
      <c r="D541" s="68" t="s">
        <v>18</v>
      </c>
      <c r="E541" s="69"/>
      <c r="F541" s="67">
        <f>C541*E541</f>
        <v>0</v>
      </c>
      <c r="G541" s="110"/>
      <c r="H541" s="31"/>
    </row>
    <row r="542" spans="1:8" s="32" customFormat="1">
      <c r="A542" s="26" t="s">
        <v>70</v>
      </c>
      <c r="B542" s="96" t="s">
        <v>253</v>
      </c>
      <c r="C542" s="67">
        <v>270</v>
      </c>
      <c r="D542" s="68" t="s">
        <v>18</v>
      </c>
      <c r="E542" s="69"/>
      <c r="F542" s="67">
        <f>C542*E542</f>
        <v>0</v>
      </c>
      <c r="G542" s="110"/>
      <c r="H542" s="31"/>
    </row>
    <row r="543" spans="1:8" s="32" customFormat="1">
      <c r="A543" s="26" t="s">
        <v>112</v>
      </c>
      <c r="B543" s="96" t="s">
        <v>352</v>
      </c>
      <c r="C543" s="67">
        <v>431.41205618674803</v>
      </c>
      <c r="D543" s="68" t="s">
        <v>26</v>
      </c>
      <c r="E543" s="69"/>
      <c r="F543" s="67">
        <f t="shared" ref="F543" si="13">C543*E543</f>
        <v>0</v>
      </c>
      <c r="G543" s="110"/>
      <c r="H543" s="31"/>
    </row>
    <row r="544" spans="1:8" s="32" customFormat="1">
      <c r="A544" s="26" t="s">
        <v>174</v>
      </c>
      <c r="B544" s="96" t="s">
        <v>255</v>
      </c>
      <c r="C544" s="67">
        <v>0.83333333333333337</v>
      </c>
      <c r="D544" s="68" t="s">
        <v>256</v>
      </c>
      <c r="E544" s="69"/>
      <c r="F544" s="67">
        <f>C544*E544</f>
        <v>0</v>
      </c>
      <c r="G544" s="110">
        <f>SUM(F534:F544)</f>
        <v>0</v>
      </c>
      <c r="H544" s="31"/>
    </row>
    <row r="545" spans="1:8" s="32" customFormat="1">
      <c r="A545" s="26"/>
      <c r="B545" s="96"/>
      <c r="C545" s="67"/>
      <c r="D545" s="68"/>
      <c r="E545" s="69"/>
      <c r="F545" s="67"/>
      <c r="G545" s="70"/>
      <c r="H545" s="31"/>
    </row>
    <row r="546" spans="1:8" s="32" customFormat="1">
      <c r="A546" s="65" t="s">
        <v>257</v>
      </c>
      <c r="B546" s="66" t="s">
        <v>258</v>
      </c>
      <c r="C546" s="67"/>
      <c r="D546" s="68"/>
      <c r="E546" s="69"/>
      <c r="F546" s="67"/>
      <c r="G546" s="70"/>
      <c r="H546" s="31"/>
    </row>
    <row r="547" spans="1:8" s="32" customFormat="1">
      <c r="A547" s="26" t="s">
        <v>16</v>
      </c>
      <c r="B547" s="96" t="s">
        <v>259</v>
      </c>
      <c r="C547" s="67">
        <f>SUM(C548:C548)</f>
        <v>98.13</v>
      </c>
      <c r="D547" s="68" t="s">
        <v>26</v>
      </c>
      <c r="E547" s="69"/>
      <c r="F547" s="67">
        <f>C547*E547</f>
        <v>0</v>
      </c>
      <c r="G547" s="70"/>
      <c r="H547" s="31"/>
    </row>
    <row r="548" spans="1:8" s="32" customFormat="1" ht="15" customHeight="1">
      <c r="A548" s="26" t="s">
        <v>19</v>
      </c>
      <c r="B548" s="96" t="s">
        <v>315</v>
      </c>
      <c r="C548" s="67">
        <f>(32.9+65.23)</f>
        <v>98.13</v>
      </c>
      <c r="D548" s="68" t="s">
        <v>26</v>
      </c>
      <c r="E548" s="69"/>
      <c r="F548" s="67">
        <f>C548*E548</f>
        <v>0</v>
      </c>
      <c r="G548" s="70">
        <f>SUM(F547:F548)</f>
        <v>0</v>
      </c>
      <c r="H548" s="31"/>
    </row>
    <row r="549" spans="1:8" s="32" customFormat="1">
      <c r="A549" s="26"/>
      <c r="B549" s="96"/>
      <c r="C549" s="67"/>
      <c r="D549" s="68"/>
      <c r="E549" s="67"/>
      <c r="F549" s="67"/>
      <c r="G549" s="70"/>
      <c r="H549" s="31"/>
    </row>
    <row r="550" spans="1:8" s="32" customFormat="1">
      <c r="A550" s="65" t="s">
        <v>261</v>
      </c>
      <c r="B550" s="66" t="s">
        <v>262</v>
      </c>
      <c r="C550" s="67"/>
      <c r="D550" s="68"/>
      <c r="E550" s="69"/>
      <c r="F550" s="67"/>
      <c r="G550" s="70"/>
      <c r="H550" s="31"/>
    </row>
    <row r="551" spans="1:8" s="32" customFormat="1" ht="45">
      <c r="A551" s="26" t="s">
        <v>263</v>
      </c>
      <c r="B551" s="154" t="s">
        <v>264</v>
      </c>
      <c r="C551" s="155">
        <v>2</v>
      </c>
      <c r="D551" s="68" t="s">
        <v>18</v>
      </c>
      <c r="E551" s="69"/>
      <c r="F551" s="73">
        <f>C551*E551</f>
        <v>0</v>
      </c>
      <c r="G551" s="111"/>
      <c r="H551" s="31"/>
    </row>
    <row r="552" spans="1:8" s="32" customFormat="1" ht="30">
      <c r="A552" s="26" t="s">
        <v>19</v>
      </c>
      <c r="B552" s="154" t="s">
        <v>265</v>
      </c>
      <c r="C552" s="155">
        <v>2</v>
      </c>
      <c r="D552" s="68" t="s">
        <v>18</v>
      </c>
      <c r="E552" s="69"/>
      <c r="F552" s="73">
        <f>C552*E552</f>
        <v>0</v>
      </c>
      <c r="G552" s="70">
        <f>SUM(F551:F552)</f>
        <v>0</v>
      </c>
      <c r="H552" s="31"/>
    </row>
    <row r="553" spans="1:8" s="32" customFormat="1">
      <c r="A553" s="26"/>
      <c r="B553" s="154"/>
      <c r="C553" s="155"/>
      <c r="D553" s="68"/>
      <c r="E553" s="69"/>
      <c r="F553" s="73"/>
      <c r="G553" s="111"/>
      <c r="H553" s="31"/>
    </row>
    <row r="554" spans="1:8" s="32" customFormat="1">
      <c r="A554" s="65" t="s">
        <v>266</v>
      </c>
      <c r="B554" s="66" t="s">
        <v>267</v>
      </c>
      <c r="C554" s="67"/>
      <c r="D554" s="68"/>
      <c r="E554" s="69"/>
      <c r="F554" s="67"/>
      <c r="G554" s="70"/>
      <c r="H554" s="31"/>
    </row>
    <row r="555" spans="1:8" s="32" customFormat="1">
      <c r="A555" s="26" t="s">
        <v>16</v>
      </c>
      <c r="B555" s="129" t="s">
        <v>268</v>
      </c>
      <c r="C555" s="67">
        <v>1</v>
      </c>
      <c r="D555" s="68" t="s">
        <v>18</v>
      </c>
      <c r="E555" s="69"/>
      <c r="F555" s="67">
        <f>C555*E555</f>
        <v>0</v>
      </c>
      <c r="G555" s="110"/>
      <c r="H555" s="31"/>
    </row>
    <row r="556" spans="1:8" s="32" customFormat="1">
      <c r="A556" s="26" t="s">
        <v>19</v>
      </c>
      <c r="B556" s="129" t="s">
        <v>269</v>
      </c>
      <c r="C556" s="67">
        <v>1</v>
      </c>
      <c r="D556" s="68" t="s">
        <v>18</v>
      </c>
      <c r="E556" s="69"/>
      <c r="F556" s="67">
        <f>C556*E556</f>
        <v>0</v>
      </c>
      <c r="G556" s="110"/>
      <c r="H556" s="31"/>
    </row>
    <row r="557" spans="1:8" ht="30">
      <c r="A557" s="26" t="s">
        <v>22</v>
      </c>
      <c r="B557" s="129" t="s">
        <v>270</v>
      </c>
      <c r="C557" s="67">
        <v>13</v>
      </c>
      <c r="D557" s="68" t="s">
        <v>18</v>
      </c>
      <c r="E557" s="69"/>
      <c r="F557" s="67">
        <f>C557*E557</f>
        <v>0</v>
      </c>
      <c r="G557" s="70"/>
      <c r="H557" s="5"/>
    </row>
    <row r="558" spans="1:8" s="32" customFormat="1">
      <c r="A558" s="26" t="s">
        <v>24</v>
      </c>
      <c r="B558" s="129" t="s">
        <v>272</v>
      </c>
      <c r="C558" s="67">
        <v>1</v>
      </c>
      <c r="D558" s="68" t="s">
        <v>18</v>
      </c>
      <c r="E558" s="69"/>
      <c r="F558" s="67">
        <f>C558*E558</f>
        <v>0</v>
      </c>
      <c r="G558" s="110">
        <f>SUM(F555:F558)</f>
        <v>0</v>
      </c>
      <c r="H558" s="31"/>
    </row>
    <row r="559" spans="1:8">
      <c r="A559" s="26"/>
      <c r="B559" s="32"/>
      <c r="C559" s="145"/>
      <c r="D559" s="146"/>
      <c r="E559" s="111"/>
      <c r="F559" s="111"/>
      <c r="G559" s="144"/>
      <c r="H559" s="5"/>
    </row>
    <row r="560" spans="1:8" s="32" customFormat="1">
      <c r="A560" s="60"/>
      <c r="B560" s="61" t="s">
        <v>353</v>
      </c>
      <c r="C560" s="61"/>
      <c r="D560" s="61"/>
      <c r="E560" s="61"/>
      <c r="F560" s="28" t="s">
        <v>35</v>
      </c>
      <c r="G560" s="62">
        <f>SUM(G457:G558)</f>
        <v>0</v>
      </c>
      <c r="H560" s="40"/>
    </row>
    <row r="561" spans="1:17" s="32" customFormat="1">
      <c r="A561" s="60"/>
      <c r="C561" s="111"/>
      <c r="D561" s="146"/>
      <c r="E561" s="111"/>
      <c r="F561" s="111"/>
      <c r="G561" s="144"/>
      <c r="H561" s="40"/>
    </row>
    <row r="562" spans="1:17" s="32" customFormat="1">
      <c r="A562" s="33" t="s">
        <v>354</v>
      </c>
      <c r="B562" s="63" t="s">
        <v>355</v>
      </c>
      <c r="C562" s="63"/>
      <c r="D562" s="29"/>
      <c r="E562" s="64"/>
      <c r="F562" s="30"/>
      <c r="G562" s="28"/>
      <c r="H562" s="40"/>
    </row>
    <row r="563" spans="1:17" ht="12" customHeight="1">
      <c r="A563" s="26"/>
      <c r="B563" s="32"/>
      <c r="C563" s="145"/>
      <c r="D563" s="146"/>
      <c r="E563" s="111"/>
      <c r="F563" s="111"/>
      <c r="G563" s="144"/>
      <c r="H563" s="5"/>
    </row>
    <row r="564" spans="1:17" s="102" customFormat="1" ht="15.95" customHeight="1">
      <c r="A564" s="42" t="s">
        <v>14</v>
      </c>
      <c r="B564" s="101" t="s">
        <v>118</v>
      </c>
      <c r="C564" s="52"/>
      <c r="E564" s="45"/>
      <c r="F564" s="46"/>
      <c r="G564" s="57"/>
      <c r="H564" s="48"/>
      <c r="J564" s="103"/>
      <c r="K564" s="103"/>
      <c r="L564" s="103"/>
      <c r="M564" s="103"/>
      <c r="N564" s="103"/>
      <c r="O564" s="103"/>
      <c r="P564" s="103"/>
      <c r="Q564" s="103"/>
    </row>
    <row r="565" spans="1:17" s="49" customFormat="1" ht="15.95" customHeight="1">
      <c r="A565" s="51" t="s">
        <v>16</v>
      </c>
      <c r="B565" s="14" t="s">
        <v>119</v>
      </c>
      <c r="C565" s="30">
        <v>747.6</v>
      </c>
      <c r="D565" s="49" t="s">
        <v>26</v>
      </c>
      <c r="E565" s="54"/>
      <c r="F565" s="55">
        <f>C565*E565</f>
        <v>0</v>
      </c>
      <c r="G565" s="110">
        <f>SUM(F565)</f>
        <v>0</v>
      </c>
      <c r="H565" s="48"/>
      <c r="J565" s="50"/>
      <c r="K565" s="50"/>
      <c r="L565" s="50"/>
      <c r="M565" s="50"/>
      <c r="N565" s="50"/>
      <c r="O565" s="50"/>
      <c r="P565" s="50"/>
      <c r="Q565" s="50"/>
    </row>
    <row r="566" spans="1:17" s="49" customFormat="1" ht="15.95" customHeight="1">
      <c r="A566" s="51"/>
      <c r="B566" s="14"/>
      <c r="C566" s="52"/>
      <c r="E566" s="54"/>
      <c r="F566" s="55"/>
      <c r="G566" s="48"/>
      <c r="H566" s="48"/>
      <c r="J566" s="50"/>
      <c r="K566" s="50"/>
      <c r="L566" s="50"/>
      <c r="M566" s="50"/>
      <c r="N566" s="50"/>
      <c r="O566" s="50"/>
      <c r="P566" s="50"/>
      <c r="Q566" s="50"/>
    </row>
    <row r="567" spans="1:17" s="102" customFormat="1" ht="15.95" customHeight="1">
      <c r="A567" s="42" t="s">
        <v>36</v>
      </c>
      <c r="B567" s="101" t="s">
        <v>120</v>
      </c>
      <c r="C567" s="52"/>
      <c r="E567" s="45"/>
      <c r="F567" s="46"/>
      <c r="G567" s="57"/>
      <c r="H567" s="48"/>
      <c r="J567" s="103"/>
      <c r="K567" s="103"/>
      <c r="L567" s="103"/>
      <c r="M567" s="103"/>
      <c r="N567" s="103"/>
      <c r="O567" s="103"/>
      <c r="P567" s="103"/>
      <c r="Q567" s="103"/>
    </row>
    <row r="568" spans="1:17" s="102" customFormat="1" ht="15.95" customHeight="1">
      <c r="A568" s="51" t="s">
        <v>16</v>
      </c>
      <c r="B568" s="58" t="s">
        <v>121</v>
      </c>
      <c r="C568" s="52">
        <v>516.16</v>
      </c>
      <c r="D568" s="49" t="s">
        <v>29</v>
      </c>
      <c r="E568" s="55"/>
      <c r="F568" s="55">
        <f>C568*E568</f>
        <v>0</v>
      </c>
      <c r="G568" s="57"/>
      <c r="H568" s="48"/>
      <c r="J568" s="103"/>
      <c r="K568" s="103"/>
      <c r="L568" s="103"/>
      <c r="M568" s="103"/>
      <c r="N568" s="103"/>
      <c r="O568" s="103"/>
      <c r="P568" s="103"/>
      <c r="Q568" s="103"/>
    </row>
    <row r="569" spans="1:17" s="49" customFormat="1" ht="15.95" customHeight="1">
      <c r="A569" s="51" t="s">
        <v>19</v>
      </c>
      <c r="B569" s="58" t="s">
        <v>122</v>
      </c>
      <c r="C569" s="52">
        <v>377</v>
      </c>
      <c r="D569" s="49" t="s">
        <v>29</v>
      </c>
      <c r="E569" s="55"/>
      <c r="F569" s="55">
        <f>C569*E569</f>
        <v>0</v>
      </c>
      <c r="G569" s="57"/>
      <c r="H569" s="48"/>
      <c r="J569" s="50"/>
      <c r="K569" s="50"/>
      <c r="L569" s="50"/>
      <c r="M569" s="50"/>
      <c r="N569" s="50"/>
      <c r="O569" s="50"/>
      <c r="P569" s="50"/>
      <c r="Q569" s="50"/>
    </row>
    <row r="570" spans="1:17" s="49" customFormat="1" ht="15.95" customHeight="1">
      <c r="A570" s="51" t="s">
        <v>22</v>
      </c>
      <c r="B570" s="58" t="s">
        <v>123</v>
      </c>
      <c r="C570" s="52">
        <v>312.2</v>
      </c>
      <c r="D570" s="49" t="s">
        <v>26</v>
      </c>
      <c r="E570" s="55"/>
      <c r="F570" s="55">
        <f>C570*E570</f>
        <v>0</v>
      </c>
      <c r="G570" s="57"/>
      <c r="H570" s="48"/>
      <c r="J570" s="50"/>
      <c r="K570" s="50"/>
      <c r="L570" s="50"/>
      <c r="M570" s="50"/>
      <c r="N570" s="50"/>
      <c r="O570" s="50"/>
      <c r="P570" s="50"/>
      <c r="Q570" s="50"/>
    </row>
    <row r="571" spans="1:17" s="49" customFormat="1" ht="15.95" customHeight="1">
      <c r="A571" s="51" t="s">
        <v>24</v>
      </c>
      <c r="B571" s="58" t="s">
        <v>124</v>
      </c>
      <c r="C571" s="52">
        <v>515.98</v>
      </c>
      <c r="D571" s="49" t="s">
        <v>29</v>
      </c>
      <c r="E571" s="55"/>
      <c r="F571" s="55">
        <f>C571*E571</f>
        <v>0</v>
      </c>
      <c r="G571" s="57">
        <f>SUM(F568:F571)</f>
        <v>0</v>
      </c>
      <c r="H571" s="48"/>
      <c r="J571" s="50"/>
      <c r="K571" s="50"/>
      <c r="L571" s="50"/>
      <c r="M571" s="50"/>
      <c r="N571" s="50"/>
      <c r="O571" s="50"/>
      <c r="P571" s="50"/>
      <c r="Q571" s="50"/>
    </row>
    <row r="572" spans="1:17" ht="12" customHeight="1">
      <c r="A572" s="26"/>
      <c r="B572" s="32"/>
      <c r="C572" s="145"/>
      <c r="D572" s="146"/>
      <c r="E572" s="111"/>
      <c r="F572" s="111"/>
      <c r="G572" s="144"/>
      <c r="H572" s="5"/>
    </row>
    <row r="573" spans="1:17">
      <c r="A573" s="106" t="s">
        <v>125</v>
      </c>
      <c r="B573" s="107" t="s">
        <v>126</v>
      </c>
      <c r="C573" s="56"/>
      <c r="D573" s="108"/>
      <c r="E573" s="56"/>
      <c r="F573" s="109"/>
      <c r="G573" s="110"/>
      <c r="H573" s="5"/>
    </row>
    <row r="574" spans="1:17" s="32" customFormat="1">
      <c r="A574" s="26" t="s">
        <v>16</v>
      </c>
      <c r="B574" s="96" t="s">
        <v>356</v>
      </c>
      <c r="C574" s="67">
        <v>22.69</v>
      </c>
      <c r="D574" s="68" t="s">
        <v>29</v>
      </c>
      <c r="E574" s="69"/>
      <c r="F574" s="73">
        <f>C574*E574</f>
        <v>0</v>
      </c>
      <c r="G574" s="70"/>
      <c r="H574" s="31"/>
    </row>
    <row r="575" spans="1:17" s="32" customFormat="1">
      <c r="A575" s="26" t="s">
        <v>19</v>
      </c>
      <c r="B575" s="96" t="s">
        <v>357</v>
      </c>
      <c r="C575" s="67">
        <v>1.1299999999999999</v>
      </c>
      <c r="D575" s="68" t="s">
        <v>29</v>
      </c>
      <c r="E575" s="69"/>
      <c r="F575" s="73">
        <f>C575*E575</f>
        <v>0</v>
      </c>
      <c r="G575" s="70"/>
      <c r="H575" s="31"/>
    </row>
    <row r="576" spans="1:17" s="32" customFormat="1">
      <c r="A576" s="26" t="s">
        <v>22</v>
      </c>
      <c r="B576" s="96" t="s">
        <v>358</v>
      </c>
      <c r="C576" s="67">
        <v>7.23</v>
      </c>
      <c r="D576" s="68" t="s">
        <v>29</v>
      </c>
      <c r="E576" s="69"/>
      <c r="F576" s="73">
        <f>C576*E576</f>
        <v>0</v>
      </c>
      <c r="G576" s="144"/>
      <c r="H576" s="31"/>
    </row>
    <row r="577" spans="1:8" s="32" customFormat="1">
      <c r="A577" s="26" t="s">
        <v>24</v>
      </c>
      <c r="B577" s="96" t="s">
        <v>359</v>
      </c>
      <c r="C577" s="67">
        <v>43.75</v>
      </c>
      <c r="D577" s="68" t="s">
        <v>29</v>
      </c>
      <c r="E577" s="69"/>
      <c r="F577" s="73">
        <f>C577*E577</f>
        <v>0</v>
      </c>
      <c r="G577" s="70"/>
      <c r="H577" s="31"/>
    </row>
    <row r="578" spans="1:8" s="32" customFormat="1">
      <c r="A578" s="26" t="s">
        <v>27</v>
      </c>
      <c r="B578" s="96" t="s">
        <v>360</v>
      </c>
      <c r="C578" s="67">
        <v>14.34</v>
      </c>
      <c r="D578" s="68" t="s">
        <v>29</v>
      </c>
      <c r="E578" s="69"/>
      <c r="F578" s="73">
        <f>C578*E578</f>
        <v>0</v>
      </c>
      <c r="G578" s="70"/>
      <c r="H578" s="31"/>
    </row>
    <row r="579" spans="1:8" s="32" customFormat="1">
      <c r="A579" s="26" t="s">
        <v>30</v>
      </c>
      <c r="B579" s="96" t="s">
        <v>361</v>
      </c>
      <c r="C579" s="67">
        <v>2.71</v>
      </c>
      <c r="D579" s="68" t="s">
        <v>29</v>
      </c>
      <c r="E579" s="69"/>
      <c r="F579" s="73">
        <f>C579*E579</f>
        <v>0</v>
      </c>
      <c r="G579" s="70"/>
      <c r="H579" s="31"/>
    </row>
    <row r="580" spans="1:8" s="32" customFormat="1">
      <c r="A580" s="26" t="s">
        <v>32</v>
      </c>
      <c r="B580" s="111" t="s">
        <v>362</v>
      </c>
      <c r="C580" s="67">
        <v>8.83</v>
      </c>
      <c r="D580" s="68" t="s">
        <v>29</v>
      </c>
      <c r="E580" s="69"/>
      <c r="F580" s="73">
        <f>C580*E580</f>
        <v>0</v>
      </c>
      <c r="G580" s="70"/>
      <c r="H580" s="31"/>
    </row>
    <row r="581" spans="1:8" s="32" customFormat="1">
      <c r="A581" s="26" t="s">
        <v>68</v>
      </c>
      <c r="B581" s="111" t="s">
        <v>363</v>
      </c>
      <c r="C581" s="67">
        <v>11.85</v>
      </c>
      <c r="D581" s="68" t="s">
        <v>29</v>
      </c>
      <c r="E581" s="69"/>
      <c r="F581" s="73">
        <f>C581*E581</f>
        <v>0</v>
      </c>
      <c r="G581" s="70"/>
      <c r="H581" s="31"/>
    </row>
    <row r="582" spans="1:8" s="32" customFormat="1">
      <c r="A582" s="26" t="s">
        <v>70</v>
      </c>
      <c r="B582" s="96" t="s">
        <v>364</v>
      </c>
      <c r="C582" s="67">
        <v>3.02</v>
      </c>
      <c r="D582" s="68" t="s">
        <v>29</v>
      </c>
      <c r="E582" s="69"/>
      <c r="F582" s="73">
        <f>C582*E582</f>
        <v>0</v>
      </c>
      <c r="G582" s="70"/>
      <c r="H582" s="31"/>
    </row>
    <row r="583" spans="1:8" s="32" customFormat="1" ht="30">
      <c r="A583" s="26" t="s">
        <v>112</v>
      </c>
      <c r="B583" s="96" t="s">
        <v>321</v>
      </c>
      <c r="C583" s="67">
        <v>0.78</v>
      </c>
      <c r="D583" s="68" t="s">
        <v>29</v>
      </c>
      <c r="E583" s="69"/>
      <c r="F583" s="73">
        <f>C583*E583</f>
        <v>0</v>
      </c>
      <c r="G583" s="70"/>
      <c r="H583" s="31"/>
    </row>
    <row r="584" spans="1:8" s="32" customFormat="1">
      <c r="A584" s="26" t="s">
        <v>174</v>
      </c>
      <c r="B584" s="96" t="s">
        <v>365</v>
      </c>
      <c r="C584" s="67">
        <v>1.45</v>
      </c>
      <c r="D584" s="68" t="s">
        <v>29</v>
      </c>
      <c r="E584" s="69"/>
      <c r="F584" s="73">
        <f>C584*E584</f>
        <v>0</v>
      </c>
      <c r="G584" s="70"/>
      <c r="H584" s="31"/>
    </row>
    <row r="585" spans="1:8" s="32" customFormat="1">
      <c r="A585" s="26" t="s">
        <v>176</v>
      </c>
      <c r="B585" s="96" t="s">
        <v>366</v>
      </c>
      <c r="C585" s="67">
        <v>3.79</v>
      </c>
      <c r="D585" s="68" t="s">
        <v>29</v>
      </c>
      <c r="E585" s="69"/>
      <c r="F585" s="73">
        <f t="shared" ref="F585" si="14">C585*E585</f>
        <v>0</v>
      </c>
      <c r="G585" s="70">
        <f>SUM(F574:F585)</f>
        <v>0</v>
      </c>
      <c r="H585" s="31"/>
    </row>
    <row r="589" spans="1:8">
      <c r="A589" s="106" t="s">
        <v>133</v>
      </c>
      <c r="B589" s="112" t="s">
        <v>134</v>
      </c>
      <c r="C589" s="56"/>
      <c r="D589" s="113"/>
      <c r="E589" s="56"/>
      <c r="F589" s="109"/>
      <c r="G589" s="110"/>
      <c r="H589" s="5"/>
    </row>
    <row r="590" spans="1:8" s="32" customFormat="1" ht="28.5" customHeight="1">
      <c r="A590" s="26" t="s">
        <v>16</v>
      </c>
      <c r="B590" s="96" t="s">
        <v>283</v>
      </c>
      <c r="C590" s="67">
        <v>93.27</v>
      </c>
      <c r="D590" s="68" t="s">
        <v>26</v>
      </c>
      <c r="E590" s="69"/>
      <c r="F590" s="73">
        <f>C590*E590</f>
        <v>0</v>
      </c>
      <c r="G590" s="70"/>
      <c r="H590" s="31"/>
    </row>
    <row r="591" spans="1:8" s="32" customFormat="1" ht="30">
      <c r="A591" s="26" t="s">
        <v>19</v>
      </c>
      <c r="B591" s="96" t="s">
        <v>367</v>
      </c>
      <c r="C591" s="67">
        <v>4</v>
      </c>
      <c r="D591" s="68" t="s">
        <v>26</v>
      </c>
      <c r="E591" s="69"/>
      <c r="F591" s="73">
        <f>C591*E591</f>
        <v>0</v>
      </c>
      <c r="G591" s="70"/>
      <c r="H591" s="31"/>
    </row>
    <row r="592" spans="1:8" s="32" customFormat="1" ht="30">
      <c r="A592" s="26" t="s">
        <v>22</v>
      </c>
      <c r="B592" s="96" t="s">
        <v>368</v>
      </c>
      <c r="C592" s="67">
        <v>354.32</v>
      </c>
      <c r="D592" s="68" t="s">
        <v>26</v>
      </c>
      <c r="E592" s="69"/>
      <c r="F592" s="73">
        <f>C592*E592</f>
        <v>0</v>
      </c>
      <c r="G592" s="70">
        <f>SUM(F590:F592)</f>
        <v>0</v>
      </c>
      <c r="H592" s="31"/>
    </row>
    <row r="593" spans="1:8" ht="12" customHeight="1">
      <c r="A593" s="114"/>
      <c r="B593" s="115"/>
      <c r="C593" s="56"/>
      <c r="D593" s="108"/>
      <c r="E593" s="56"/>
      <c r="F593" s="109"/>
      <c r="G593" s="110"/>
      <c r="H593" s="109"/>
    </row>
    <row r="594" spans="1:8" s="32" customFormat="1">
      <c r="A594" s="65" t="s">
        <v>137</v>
      </c>
      <c r="B594" s="66" t="s">
        <v>138</v>
      </c>
      <c r="C594" s="67"/>
      <c r="D594" s="68"/>
      <c r="E594" s="69"/>
      <c r="F594" s="67"/>
      <c r="G594" s="70"/>
      <c r="H594" s="31"/>
    </row>
    <row r="595" spans="1:8" s="32" customFormat="1">
      <c r="A595" s="26" t="s">
        <v>16</v>
      </c>
      <c r="B595" s="96" t="s">
        <v>286</v>
      </c>
      <c r="C595" s="67">
        <v>722.54</v>
      </c>
      <c r="D595" s="68" t="s">
        <v>26</v>
      </c>
      <c r="E595" s="69"/>
      <c r="F595" s="73">
        <f>C595*E595</f>
        <v>0</v>
      </c>
      <c r="G595" s="70"/>
      <c r="H595" s="31"/>
    </row>
    <row r="596" spans="1:8" s="32" customFormat="1">
      <c r="A596" s="26" t="s">
        <v>19</v>
      </c>
      <c r="B596" s="96" t="s">
        <v>287</v>
      </c>
      <c r="C596" s="67">
        <v>173.69</v>
      </c>
      <c r="D596" s="68" t="s">
        <v>26</v>
      </c>
      <c r="E596" s="69"/>
      <c r="F596" s="73">
        <f>C596*E596</f>
        <v>0</v>
      </c>
      <c r="G596" s="70"/>
      <c r="H596" s="31"/>
    </row>
    <row r="597" spans="1:8" s="32" customFormat="1" ht="30">
      <c r="A597" s="26" t="s">
        <v>22</v>
      </c>
      <c r="B597" s="116" t="s">
        <v>288</v>
      </c>
      <c r="C597" s="67">
        <v>393.04</v>
      </c>
      <c r="D597" s="68" t="s">
        <v>26</v>
      </c>
      <c r="E597" s="69"/>
      <c r="F597" s="73">
        <f>C597*E597</f>
        <v>0</v>
      </c>
      <c r="G597" s="70"/>
      <c r="H597" s="31"/>
    </row>
    <row r="598" spans="1:8" s="32" customFormat="1" ht="30">
      <c r="A598" s="26" t="s">
        <v>24</v>
      </c>
      <c r="B598" s="116" t="s">
        <v>289</v>
      </c>
      <c r="C598" s="67">
        <v>393.04</v>
      </c>
      <c r="D598" s="68" t="s">
        <v>26</v>
      </c>
      <c r="E598" s="69"/>
      <c r="F598" s="73">
        <f>C598*E598</f>
        <v>0</v>
      </c>
      <c r="G598" s="70"/>
      <c r="H598" s="31"/>
    </row>
    <row r="599" spans="1:8" s="32" customFormat="1">
      <c r="A599" s="26" t="s">
        <v>27</v>
      </c>
      <c r="B599" s="96" t="s">
        <v>290</v>
      </c>
      <c r="C599" s="67">
        <v>847.19</v>
      </c>
      <c r="D599" s="68" t="s">
        <v>21</v>
      </c>
      <c r="E599" s="69"/>
      <c r="F599" s="73">
        <f>C599*E599</f>
        <v>0</v>
      </c>
      <c r="G599" s="70">
        <f>SUM(F595:F599)</f>
        <v>0</v>
      </c>
      <c r="H599" s="31"/>
    </row>
    <row r="600" spans="1:8" ht="12" customHeight="1">
      <c r="A600" s="114"/>
      <c r="B600" s="115"/>
      <c r="C600" s="56"/>
      <c r="D600" s="108"/>
      <c r="E600" s="56"/>
      <c r="F600" s="109"/>
      <c r="G600" s="110"/>
      <c r="H600" s="109"/>
    </row>
    <row r="601" spans="1:8" s="32" customFormat="1">
      <c r="A601" s="65" t="s">
        <v>145</v>
      </c>
      <c r="B601" s="66" t="s">
        <v>146</v>
      </c>
      <c r="C601" s="67"/>
      <c r="D601" s="68"/>
      <c r="E601" s="69"/>
      <c r="F601" s="67"/>
      <c r="G601" s="70"/>
      <c r="H601" s="31"/>
    </row>
    <row r="602" spans="1:8" s="32" customFormat="1" ht="45">
      <c r="A602" s="26" t="s">
        <v>16</v>
      </c>
      <c r="B602" s="116" t="s">
        <v>147</v>
      </c>
      <c r="C602" s="67">
        <f>617.04</f>
        <v>617.04</v>
      </c>
      <c r="D602" s="68" t="s">
        <v>26</v>
      </c>
      <c r="E602" s="69"/>
      <c r="F602" s="73">
        <f>C602*E602</f>
        <v>0</v>
      </c>
      <c r="G602" s="70"/>
      <c r="H602" s="31"/>
    </row>
    <row r="603" spans="1:8" s="32" customFormat="1" ht="30">
      <c r="A603" s="26" t="s">
        <v>19</v>
      </c>
      <c r="B603" s="116" t="s">
        <v>369</v>
      </c>
      <c r="C603" s="67">
        <v>382.52499999999998</v>
      </c>
      <c r="D603" s="68" t="s">
        <v>26</v>
      </c>
      <c r="E603" s="69"/>
      <c r="F603" s="73">
        <f>C603*E603</f>
        <v>0</v>
      </c>
      <c r="G603" s="121"/>
      <c r="H603" s="31"/>
    </row>
    <row r="604" spans="1:8" s="32" customFormat="1" ht="30">
      <c r="A604" s="26" t="s">
        <v>22</v>
      </c>
      <c r="B604" s="116" t="s">
        <v>370</v>
      </c>
      <c r="C604" s="67">
        <v>57.378749999999997</v>
      </c>
      <c r="D604" s="68" t="s">
        <v>21</v>
      </c>
      <c r="E604" s="69"/>
      <c r="F604" s="73">
        <f>C604*E604</f>
        <v>0</v>
      </c>
      <c r="G604" s="121"/>
      <c r="H604" s="31"/>
    </row>
    <row r="605" spans="1:8" s="32" customFormat="1" ht="30">
      <c r="A605" s="26" t="s">
        <v>24</v>
      </c>
      <c r="B605" s="116" t="s">
        <v>371</v>
      </c>
      <c r="C605" s="67">
        <v>177.57599999999999</v>
      </c>
      <c r="D605" s="68" t="s">
        <v>26</v>
      </c>
      <c r="E605" s="69"/>
      <c r="F605" s="73">
        <f>C605*E605</f>
        <v>0</v>
      </c>
      <c r="G605" s="121"/>
      <c r="H605" s="31"/>
    </row>
    <row r="606" spans="1:8" s="32" customFormat="1">
      <c r="A606" s="26" t="s">
        <v>27</v>
      </c>
      <c r="B606" s="32" t="s">
        <v>291</v>
      </c>
      <c r="C606" s="111">
        <v>120</v>
      </c>
      <c r="D606" s="146" t="s">
        <v>21</v>
      </c>
      <c r="E606" s="69"/>
      <c r="F606" s="73">
        <f>C606*E606</f>
        <v>0</v>
      </c>
      <c r="G606" s="70"/>
      <c r="H606" s="31"/>
    </row>
    <row r="607" spans="1:8" s="32" customFormat="1">
      <c r="A607" s="26" t="s">
        <v>30</v>
      </c>
      <c r="B607" s="32" t="s">
        <v>292</v>
      </c>
      <c r="C607" s="111">
        <v>77.42</v>
      </c>
      <c r="D607" s="146" t="s">
        <v>21</v>
      </c>
      <c r="E607" s="111"/>
      <c r="F607" s="73">
        <f>C607*E607</f>
        <v>0</v>
      </c>
      <c r="G607" s="70">
        <f>SUM(F602:F607)</f>
        <v>0</v>
      </c>
      <c r="H607" s="31"/>
    </row>
    <row r="608" spans="1:8" ht="15" customHeight="1">
      <c r="A608" s="114"/>
      <c r="B608" s="115"/>
      <c r="C608" s="56"/>
      <c r="D608" s="108"/>
      <c r="E608" s="56"/>
      <c r="F608" s="109"/>
      <c r="G608" s="110"/>
      <c r="H608" s="109"/>
    </row>
    <row r="609" spans="1:11" ht="18" customHeight="1">
      <c r="A609" s="106" t="s">
        <v>148</v>
      </c>
      <c r="B609" s="122" t="s">
        <v>149</v>
      </c>
      <c r="C609" s="123"/>
      <c r="D609" s="124"/>
      <c r="E609" s="120"/>
      <c r="F609" s="125"/>
      <c r="H609" s="127"/>
      <c r="I609" s="127"/>
      <c r="J609" s="128"/>
    </row>
    <row r="610" spans="1:11" ht="30">
      <c r="A610" s="51" t="s">
        <v>16</v>
      </c>
      <c r="B610" s="116" t="s">
        <v>293</v>
      </c>
      <c r="C610" s="123">
        <v>54.65</v>
      </c>
      <c r="D610" s="29" t="s">
        <v>294</v>
      </c>
      <c r="E610" s="120"/>
      <c r="F610" s="73">
        <f>C610*E610</f>
        <v>0</v>
      </c>
      <c r="H610" s="129"/>
      <c r="I610" s="123"/>
      <c r="J610" s="29"/>
    </row>
    <row r="611" spans="1:11" ht="30">
      <c r="A611" s="51" t="s">
        <v>19</v>
      </c>
      <c r="B611" s="116" t="s">
        <v>372</v>
      </c>
      <c r="C611" s="123">
        <v>49.18</v>
      </c>
      <c r="D611" s="29" t="s">
        <v>294</v>
      </c>
      <c r="E611" s="120"/>
      <c r="F611" s="73">
        <f>C611*E611</f>
        <v>0</v>
      </c>
      <c r="G611" s="126">
        <f>SUM(F610:F611)</f>
        <v>0</v>
      </c>
      <c r="H611" s="129"/>
      <c r="I611" s="123"/>
      <c r="J611" s="29"/>
    </row>
    <row r="612" spans="1:11" ht="12" customHeight="1">
      <c r="A612" s="114"/>
      <c r="B612" s="115"/>
      <c r="C612" s="56"/>
      <c r="D612" s="108"/>
      <c r="E612" s="56"/>
      <c r="F612" s="109"/>
      <c r="G612" s="110"/>
      <c r="H612" s="109"/>
    </row>
    <row r="613" spans="1:11" s="32" customFormat="1">
      <c r="A613" s="65" t="s">
        <v>152</v>
      </c>
      <c r="B613" s="66" t="s">
        <v>153</v>
      </c>
      <c r="C613" s="67"/>
      <c r="D613" s="130"/>
      <c r="E613" s="131"/>
      <c r="F613" s="67"/>
      <c r="G613" s="70"/>
      <c r="H613" s="31"/>
    </row>
    <row r="614" spans="1:11" s="32" customFormat="1" ht="30">
      <c r="A614" s="26" t="s">
        <v>16</v>
      </c>
      <c r="B614" s="96" t="s">
        <v>373</v>
      </c>
      <c r="C614" s="67">
        <v>2</v>
      </c>
      <c r="D614" s="132" t="s">
        <v>18</v>
      </c>
      <c r="E614" s="69"/>
      <c r="F614" s="67">
        <f>C614*E614</f>
        <v>0</v>
      </c>
      <c r="G614" s="70"/>
      <c r="H614" s="31"/>
    </row>
    <row r="615" spans="1:11" s="32" customFormat="1" ht="30">
      <c r="A615" s="26" t="s">
        <v>19</v>
      </c>
      <c r="B615" s="96" t="s">
        <v>374</v>
      </c>
      <c r="C615" s="67">
        <v>22</v>
      </c>
      <c r="D615" s="132" t="s">
        <v>18</v>
      </c>
      <c r="E615" s="69"/>
      <c r="F615" s="67">
        <f>C615*E615</f>
        <v>0</v>
      </c>
      <c r="G615" s="70"/>
      <c r="H615" s="31"/>
    </row>
    <row r="616" spans="1:11" s="32" customFormat="1" ht="30">
      <c r="A616" s="26" t="s">
        <v>22</v>
      </c>
      <c r="B616" s="27" t="s">
        <v>375</v>
      </c>
      <c r="C616" s="111">
        <v>2.16</v>
      </c>
      <c r="D616" s="146" t="s">
        <v>26</v>
      </c>
      <c r="E616" s="111"/>
      <c r="F616" s="67">
        <f>C616*E616</f>
        <v>0</v>
      </c>
      <c r="G616" s="144"/>
      <c r="H616" s="31"/>
    </row>
    <row r="617" spans="1:11" s="32" customFormat="1" ht="30">
      <c r="A617" s="26" t="s">
        <v>24</v>
      </c>
      <c r="B617" s="27" t="s">
        <v>376</v>
      </c>
      <c r="C617" s="111">
        <v>39.6</v>
      </c>
      <c r="D617" s="146" t="s">
        <v>26</v>
      </c>
      <c r="E617" s="111"/>
      <c r="F617" s="67">
        <f>C617*E617</f>
        <v>0</v>
      </c>
      <c r="G617" s="70">
        <f>SUM(F614:F617)</f>
        <v>0</v>
      </c>
      <c r="H617" s="31"/>
    </row>
    <row r="618" spans="1:11" s="32" customFormat="1">
      <c r="A618" s="9"/>
      <c r="B618" s="133"/>
      <c r="C618" s="67"/>
      <c r="D618" s="134"/>
      <c r="E618" s="67"/>
      <c r="F618" s="67"/>
      <c r="G618" s="121"/>
      <c r="H618" s="31"/>
    </row>
    <row r="619" spans="1:11" s="123" customFormat="1" ht="14.25" customHeight="1">
      <c r="A619" s="106" t="s">
        <v>158</v>
      </c>
      <c r="B619" s="122" t="s">
        <v>159</v>
      </c>
      <c r="C619" s="30"/>
      <c r="D619" s="29"/>
      <c r="G619" s="135"/>
      <c r="H619" s="136"/>
      <c r="I619" s="136"/>
      <c r="J619" s="136"/>
      <c r="K619" s="136"/>
    </row>
    <row r="620" spans="1:11" s="123" customFormat="1">
      <c r="A620" s="51" t="s">
        <v>16</v>
      </c>
      <c r="B620" s="129" t="s">
        <v>160</v>
      </c>
      <c r="C620" s="30">
        <v>20.83</v>
      </c>
      <c r="D620" s="29" t="s">
        <v>26</v>
      </c>
      <c r="F620" s="67">
        <f>C620*E620</f>
        <v>0</v>
      </c>
      <c r="G620" s="137">
        <f>SUM(F620)</f>
        <v>0</v>
      </c>
      <c r="H620" s="136"/>
      <c r="I620" s="136"/>
      <c r="J620" s="136"/>
      <c r="K620" s="136"/>
    </row>
    <row r="621" spans="1:11" s="123" customFormat="1">
      <c r="A621" s="51"/>
      <c r="B621" s="129"/>
      <c r="C621" s="30"/>
      <c r="D621" s="29"/>
      <c r="F621" s="67"/>
      <c r="G621" s="137"/>
      <c r="H621" s="136"/>
      <c r="I621" s="136"/>
      <c r="J621" s="136"/>
      <c r="K621" s="136"/>
    </row>
    <row r="622" spans="1:11" s="123" customFormat="1">
      <c r="A622" s="51"/>
      <c r="B622" s="129"/>
      <c r="C622" s="30"/>
      <c r="D622" s="29"/>
      <c r="F622" s="67"/>
      <c r="G622" s="137"/>
      <c r="H622" s="136"/>
      <c r="I622" s="136"/>
      <c r="J622" s="136"/>
      <c r="K622" s="136"/>
    </row>
    <row r="623" spans="1:11" s="123" customFormat="1">
      <c r="A623" s="65" t="s">
        <v>161</v>
      </c>
      <c r="B623" s="66" t="s">
        <v>162</v>
      </c>
      <c r="C623" s="138"/>
      <c r="D623" s="124"/>
      <c r="E623" s="138"/>
      <c r="F623" s="125"/>
      <c r="G623" s="135"/>
    </row>
    <row r="624" spans="1:11" s="32" customFormat="1">
      <c r="A624" s="26" t="s">
        <v>16</v>
      </c>
      <c r="B624" s="96" t="s">
        <v>377</v>
      </c>
      <c r="C624" s="67">
        <v>4</v>
      </c>
      <c r="D624" s="68" t="s">
        <v>18</v>
      </c>
      <c r="E624" s="69"/>
      <c r="F624" s="67">
        <f>C624*E624</f>
        <v>0</v>
      </c>
      <c r="G624" s="70"/>
      <c r="H624" s="31"/>
    </row>
    <row r="625" spans="1:8" s="32" customFormat="1">
      <c r="A625" s="26" t="s">
        <v>19</v>
      </c>
      <c r="B625" s="96" t="s">
        <v>164</v>
      </c>
      <c r="C625" s="67">
        <v>4</v>
      </c>
      <c r="D625" s="68" t="s">
        <v>18</v>
      </c>
      <c r="E625" s="69"/>
      <c r="F625" s="67">
        <f>C625*E625</f>
        <v>0</v>
      </c>
      <c r="G625" s="70"/>
      <c r="H625" s="31"/>
    </row>
    <row r="626" spans="1:8" s="32" customFormat="1">
      <c r="A626" s="26" t="s">
        <v>22</v>
      </c>
      <c r="B626" s="96" t="s">
        <v>378</v>
      </c>
      <c r="C626" s="67">
        <v>1</v>
      </c>
      <c r="D626" s="68" t="s">
        <v>18</v>
      </c>
      <c r="E626" s="69"/>
      <c r="F626" s="67">
        <f>C626*E626</f>
        <v>0</v>
      </c>
      <c r="G626" s="70"/>
      <c r="H626" s="31"/>
    </row>
    <row r="627" spans="1:8" s="32" customFormat="1" ht="30">
      <c r="A627" s="26" t="s">
        <v>24</v>
      </c>
      <c r="B627" s="96" t="s">
        <v>379</v>
      </c>
      <c r="C627" s="67">
        <v>22</v>
      </c>
      <c r="D627" s="68" t="s">
        <v>18</v>
      </c>
      <c r="E627" s="69"/>
      <c r="F627" s="67">
        <f>C627*E627</f>
        <v>0</v>
      </c>
      <c r="G627" s="70"/>
      <c r="H627" s="31"/>
    </row>
    <row r="628" spans="1:8" s="32" customFormat="1">
      <c r="A628" s="26" t="s">
        <v>27</v>
      </c>
      <c r="B628" s="96" t="s">
        <v>298</v>
      </c>
      <c r="C628" s="67">
        <v>2</v>
      </c>
      <c r="D628" s="68" t="s">
        <v>18</v>
      </c>
      <c r="E628" s="69"/>
      <c r="F628" s="67">
        <f>C628*E628</f>
        <v>0</v>
      </c>
      <c r="G628" s="70"/>
      <c r="H628" s="31"/>
    </row>
    <row r="629" spans="1:8" s="32" customFormat="1">
      <c r="A629" s="26" t="s">
        <v>30</v>
      </c>
      <c r="B629" s="96" t="s">
        <v>299</v>
      </c>
      <c r="C629" s="67">
        <v>3</v>
      </c>
      <c r="D629" s="68" t="s">
        <v>18</v>
      </c>
      <c r="E629" s="69"/>
      <c r="F629" s="67">
        <f>C629*E629</f>
        <v>0</v>
      </c>
      <c r="G629" s="70"/>
      <c r="H629" s="31"/>
    </row>
    <row r="630" spans="1:8" s="32" customFormat="1">
      <c r="A630" s="26" t="s">
        <v>32</v>
      </c>
      <c r="B630" s="96" t="s">
        <v>380</v>
      </c>
      <c r="C630" s="67">
        <v>1</v>
      </c>
      <c r="D630" s="68" t="s">
        <v>18</v>
      </c>
      <c r="E630" s="69"/>
      <c r="F630" s="67">
        <f>C630*E630</f>
        <v>0</v>
      </c>
      <c r="G630" s="70"/>
      <c r="H630" s="31"/>
    </row>
    <row r="631" spans="1:8" s="32" customFormat="1">
      <c r="A631" s="26" t="s">
        <v>68</v>
      </c>
      <c r="B631" s="96" t="s">
        <v>300</v>
      </c>
      <c r="C631" s="67">
        <v>2</v>
      </c>
      <c r="D631" s="68" t="s">
        <v>18</v>
      </c>
      <c r="E631" s="69"/>
      <c r="F631" s="67">
        <f>C631*E631</f>
        <v>0</v>
      </c>
      <c r="G631" s="70"/>
      <c r="H631" s="31"/>
    </row>
    <row r="632" spans="1:8" s="32" customFormat="1">
      <c r="A632" s="26" t="s">
        <v>70</v>
      </c>
      <c r="B632" s="96" t="s">
        <v>301</v>
      </c>
      <c r="C632" s="67">
        <v>1</v>
      </c>
      <c r="D632" s="68" t="s">
        <v>18</v>
      </c>
      <c r="E632" s="69"/>
      <c r="F632" s="67">
        <f>C632*E632</f>
        <v>0</v>
      </c>
      <c r="G632" s="70"/>
      <c r="H632" s="31"/>
    </row>
    <row r="633" spans="1:8" s="32" customFormat="1">
      <c r="A633" s="26" t="s">
        <v>112</v>
      </c>
      <c r="B633" s="96" t="s">
        <v>381</v>
      </c>
      <c r="C633" s="67">
        <v>3</v>
      </c>
      <c r="D633" s="68" t="s">
        <v>18</v>
      </c>
      <c r="E633" s="69"/>
      <c r="F633" s="67">
        <f>C633*E633</f>
        <v>0</v>
      </c>
      <c r="G633" s="70"/>
      <c r="H633" s="31"/>
    </row>
    <row r="634" spans="1:8" s="123" customFormat="1">
      <c r="A634" s="26" t="s">
        <v>174</v>
      </c>
      <c r="B634" s="96" t="s">
        <v>382</v>
      </c>
      <c r="C634" s="67">
        <v>4</v>
      </c>
      <c r="D634" s="68" t="s">
        <v>18</v>
      </c>
      <c r="E634" s="69"/>
      <c r="F634" s="67">
        <f>C634*E634</f>
        <v>0</v>
      </c>
      <c r="G634" s="135"/>
    </row>
    <row r="635" spans="1:8" ht="30">
      <c r="A635" s="26" t="s">
        <v>176</v>
      </c>
      <c r="B635" s="96" t="s">
        <v>383</v>
      </c>
      <c r="C635" s="67">
        <v>6.18</v>
      </c>
      <c r="D635" s="68" t="s">
        <v>21</v>
      </c>
      <c r="E635" s="69"/>
      <c r="F635" s="67">
        <f>C635*E635</f>
        <v>0</v>
      </c>
      <c r="G635" s="70"/>
      <c r="H635" s="5"/>
    </row>
    <row r="636" spans="1:8" ht="30">
      <c r="A636" s="26" t="s">
        <v>176</v>
      </c>
      <c r="B636" s="96" t="s">
        <v>324</v>
      </c>
      <c r="C636" s="67">
        <v>40.36</v>
      </c>
      <c r="D636" s="68" t="s">
        <v>21</v>
      </c>
      <c r="E636" s="69"/>
      <c r="F636" s="67">
        <f>C636*E636</f>
        <v>0</v>
      </c>
      <c r="G636" s="70"/>
      <c r="H636" s="5"/>
    </row>
    <row r="637" spans="1:8" ht="30">
      <c r="A637" s="26" t="s">
        <v>178</v>
      </c>
      <c r="B637" s="96" t="s">
        <v>384</v>
      </c>
      <c r="C637" s="67">
        <v>77.790000000000006</v>
      </c>
      <c r="D637" s="68" t="s">
        <v>21</v>
      </c>
      <c r="E637" s="69"/>
      <c r="F637" s="67">
        <f>C637*E637</f>
        <v>0</v>
      </c>
      <c r="G637" s="70"/>
      <c r="H637" s="5"/>
    </row>
    <row r="638" spans="1:8" ht="30">
      <c r="A638" s="26" t="s">
        <v>180</v>
      </c>
      <c r="B638" s="96" t="s">
        <v>385</v>
      </c>
      <c r="C638" s="67">
        <v>59.82</v>
      </c>
      <c r="D638" s="68" t="s">
        <v>21</v>
      </c>
      <c r="E638" s="69"/>
      <c r="F638" s="67">
        <f>C638*E638</f>
        <v>0</v>
      </c>
      <c r="G638" s="70"/>
      <c r="H638" s="5"/>
    </row>
    <row r="639" spans="1:8">
      <c r="A639" s="26" t="s">
        <v>182</v>
      </c>
      <c r="B639" s="96" t="s">
        <v>386</v>
      </c>
      <c r="C639" s="67">
        <v>13</v>
      </c>
      <c r="D639" s="68" t="s">
        <v>18</v>
      </c>
      <c r="E639" s="69"/>
      <c r="F639" s="67">
        <f>C639*E639</f>
        <v>0</v>
      </c>
      <c r="G639" s="70"/>
      <c r="H639" s="5"/>
    </row>
    <row r="640" spans="1:8" s="123" customFormat="1">
      <c r="A640" s="26" t="s">
        <v>184</v>
      </c>
      <c r="B640" s="96" t="s">
        <v>326</v>
      </c>
      <c r="C640" s="67">
        <v>12</v>
      </c>
      <c r="D640" s="68" t="s">
        <v>18</v>
      </c>
      <c r="E640" s="69"/>
      <c r="F640" s="67">
        <f t="shared" ref="F640" si="15">C640*E640</f>
        <v>0</v>
      </c>
      <c r="G640" s="135"/>
    </row>
    <row r="641" spans="1:8" s="123" customFormat="1" ht="30">
      <c r="A641" s="26" t="s">
        <v>186</v>
      </c>
      <c r="B641" s="96" t="s">
        <v>173</v>
      </c>
      <c r="C641" s="67">
        <v>27.9</v>
      </c>
      <c r="D641" s="68" t="s">
        <v>21</v>
      </c>
      <c r="E641" s="69"/>
      <c r="F641" s="67">
        <f>C641*E641</f>
        <v>0</v>
      </c>
      <c r="G641" s="135"/>
    </row>
    <row r="642" spans="1:8" s="123" customFormat="1" ht="30">
      <c r="A642" s="26" t="s">
        <v>188</v>
      </c>
      <c r="B642" s="96" t="s">
        <v>175</v>
      </c>
      <c r="C642" s="67">
        <v>119.54</v>
      </c>
      <c r="D642" s="68" t="s">
        <v>21</v>
      </c>
      <c r="E642" s="69"/>
      <c r="F642" s="67">
        <f>C642*E642</f>
        <v>0</v>
      </c>
      <c r="G642" s="135"/>
    </row>
    <row r="643" spans="1:8" ht="30">
      <c r="A643" s="26" t="s">
        <v>190</v>
      </c>
      <c r="B643" s="96" t="s">
        <v>177</v>
      </c>
      <c r="C643" s="67">
        <v>70.930000000000007</v>
      </c>
      <c r="D643" s="68" t="s">
        <v>21</v>
      </c>
      <c r="E643" s="69"/>
      <c r="F643" s="67">
        <f>C643*E643</f>
        <v>0</v>
      </c>
      <c r="H643" s="5"/>
    </row>
    <row r="644" spans="1:8" ht="30">
      <c r="A644" s="26" t="s">
        <v>193</v>
      </c>
      <c r="B644" s="96" t="s">
        <v>185</v>
      </c>
      <c r="C644" s="67">
        <v>73.31</v>
      </c>
      <c r="D644" s="68" t="s">
        <v>21</v>
      </c>
      <c r="E644" s="69"/>
      <c r="F644" s="67">
        <f>C644*E644</f>
        <v>0</v>
      </c>
      <c r="G644" s="70"/>
      <c r="H644" s="5"/>
    </row>
    <row r="645" spans="1:8" ht="30">
      <c r="A645" s="26" t="s">
        <v>196</v>
      </c>
      <c r="B645" s="96" t="s">
        <v>187</v>
      </c>
      <c r="C645" s="67">
        <v>50.02</v>
      </c>
      <c r="D645" s="68" t="s">
        <v>21</v>
      </c>
      <c r="E645" s="69"/>
      <c r="F645" s="67">
        <f t="shared" ref="F645" si="16">C645*E645</f>
        <v>0</v>
      </c>
      <c r="H645" s="5"/>
    </row>
    <row r="646" spans="1:8">
      <c r="A646" s="26" t="s">
        <v>306</v>
      </c>
      <c r="B646" s="96" t="s">
        <v>189</v>
      </c>
      <c r="C646" s="67">
        <v>14</v>
      </c>
      <c r="D646" s="68" t="s">
        <v>18</v>
      </c>
      <c r="E646" s="69"/>
      <c r="F646" s="67">
        <f>C646*E646</f>
        <v>0</v>
      </c>
      <c r="G646" s="110"/>
      <c r="H646" s="5"/>
    </row>
    <row r="647" spans="1:8">
      <c r="A647" s="140" t="s">
        <v>327</v>
      </c>
      <c r="B647" s="139" t="s">
        <v>170</v>
      </c>
      <c r="C647" s="67">
        <v>4</v>
      </c>
      <c r="D647" s="68" t="s">
        <v>171</v>
      </c>
      <c r="E647" s="69"/>
      <c r="F647" s="67">
        <f>C647*E647</f>
        <v>0</v>
      </c>
      <c r="G647" s="110"/>
      <c r="H647" s="5"/>
    </row>
    <row r="648" spans="1:8" s="32" customFormat="1">
      <c r="A648" s="140" t="s">
        <v>346</v>
      </c>
      <c r="B648" s="96" t="s">
        <v>305</v>
      </c>
      <c r="C648" s="67">
        <v>44.88</v>
      </c>
      <c r="D648" s="68" t="s">
        <v>192</v>
      </c>
      <c r="E648" s="69"/>
      <c r="F648" s="67">
        <f>C648*E648</f>
        <v>0</v>
      </c>
      <c r="G648" s="70"/>
      <c r="H648" s="31"/>
    </row>
    <row r="649" spans="1:8">
      <c r="A649" s="140" t="s">
        <v>387</v>
      </c>
      <c r="B649" s="139" t="s">
        <v>194</v>
      </c>
      <c r="C649" s="67">
        <v>1</v>
      </c>
      <c r="D649" s="29" t="s">
        <v>195</v>
      </c>
      <c r="E649" s="120"/>
      <c r="F649" s="67">
        <f>C649*E649</f>
        <v>0</v>
      </c>
      <c r="G649" s="110"/>
      <c r="H649" s="5"/>
    </row>
    <row r="650" spans="1:8">
      <c r="A650" s="140" t="s">
        <v>388</v>
      </c>
      <c r="B650" s="139" t="s">
        <v>197</v>
      </c>
      <c r="C650" s="67">
        <v>1</v>
      </c>
      <c r="D650" s="29" t="s">
        <v>195</v>
      </c>
      <c r="E650" s="120"/>
      <c r="F650" s="67">
        <f>C650*E650</f>
        <v>0</v>
      </c>
      <c r="G650" s="142">
        <f>SUM(F624:F650)</f>
        <v>0</v>
      </c>
      <c r="H650" s="5"/>
    </row>
    <row r="651" spans="1:8">
      <c r="A651" s="143"/>
      <c r="C651" s="56"/>
      <c r="E651" s="56"/>
      <c r="H651" s="5"/>
    </row>
    <row r="652" spans="1:8" s="32" customFormat="1">
      <c r="A652" s="65" t="s">
        <v>198</v>
      </c>
      <c r="B652" s="127" t="s">
        <v>347</v>
      </c>
      <c r="C652" s="67"/>
      <c r="D652" s="68"/>
      <c r="E652" s="69"/>
      <c r="F652" s="67"/>
      <c r="G652" s="144"/>
      <c r="H652" s="31"/>
    </row>
    <row r="653" spans="1:8" s="32" customFormat="1" ht="18" customHeight="1">
      <c r="A653" s="26" t="s">
        <v>24</v>
      </c>
      <c r="B653" s="96" t="s">
        <v>389</v>
      </c>
      <c r="C653" s="67">
        <v>35</v>
      </c>
      <c r="D653" s="68" t="s">
        <v>21</v>
      </c>
      <c r="E653" s="69"/>
      <c r="F653" s="67">
        <f>C653*E653</f>
        <v>0</v>
      </c>
      <c r="G653" s="70"/>
      <c r="H653" s="31"/>
    </row>
    <row r="654" spans="1:8" s="32" customFormat="1" ht="30">
      <c r="A654" s="26" t="s">
        <v>19</v>
      </c>
      <c r="B654" s="96" t="s">
        <v>390</v>
      </c>
      <c r="C654" s="67">
        <v>9.33</v>
      </c>
      <c r="D654" s="68" t="s">
        <v>21</v>
      </c>
      <c r="E654" s="69"/>
      <c r="F654" s="67">
        <f>C654*E654</f>
        <v>0</v>
      </c>
      <c r="G654" s="70">
        <f>SUM(F653:F654)</f>
        <v>0</v>
      </c>
      <c r="H654" s="31"/>
    </row>
    <row r="655" spans="1:8" s="32" customFormat="1">
      <c r="A655" s="65"/>
      <c r="B655" s="127"/>
      <c r="C655" s="67"/>
      <c r="D655" s="68"/>
      <c r="E655" s="69"/>
      <c r="F655" s="67"/>
      <c r="G655" s="144"/>
      <c r="H655" s="31"/>
    </row>
    <row r="656" spans="1:8" s="32" customFormat="1">
      <c r="A656" s="65" t="s">
        <v>243</v>
      </c>
      <c r="B656" s="127" t="s">
        <v>244</v>
      </c>
      <c r="C656" s="67"/>
      <c r="D656" s="68"/>
      <c r="E656" s="69"/>
      <c r="F656" s="67"/>
      <c r="G656" s="144"/>
      <c r="H656" s="31"/>
    </row>
    <row r="657" spans="1:8" s="32" customFormat="1">
      <c r="A657" s="26" t="s">
        <v>16</v>
      </c>
      <c r="B657" s="96" t="s">
        <v>245</v>
      </c>
      <c r="C657" s="67">
        <v>14</v>
      </c>
      <c r="D657" s="68" t="s">
        <v>18</v>
      </c>
      <c r="E657" s="69"/>
      <c r="F657" s="67">
        <f>C657*E657</f>
        <v>0</v>
      </c>
      <c r="G657" s="70"/>
      <c r="H657" s="31"/>
    </row>
    <row r="658" spans="1:8" s="32" customFormat="1">
      <c r="A658" s="26" t="s">
        <v>19</v>
      </c>
      <c r="B658" s="96" t="s">
        <v>391</v>
      </c>
      <c r="C658" s="67">
        <v>18</v>
      </c>
      <c r="D658" s="68" t="s">
        <v>18</v>
      </c>
      <c r="E658" s="69"/>
      <c r="F658" s="67">
        <f>C658*E658</f>
        <v>0</v>
      </c>
      <c r="G658" s="70"/>
      <c r="H658" s="31"/>
    </row>
    <row r="659" spans="1:8" s="32" customFormat="1">
      <c r="A659" s="26" t="s">
        <v>22</v>
      </c>
      <c r="B659" s="96" t="s">
        <v>392</v>
      </c>
      <c r="C659" s="67">
        <v>18</v>
      </c>
      <c r="D659" s="68" t="s">
        <v>18</v>
      </c>
      <c r="E659" s="69"/>
      <c r="F659" s="67">
        <f>C659*E659</f>
        <v>0</v>
      </c>
      <c r="G659" s="70"/>
      <c r="H659" s="31"/>
    </row>
    <row r="660" spans="1:8" s="32" customFormat="1">
      <c r="A660" s="26" t="s">
        <v>24</v>
      </c>
      <c r="B660" s="96" t="s">
        <v>349</v>
      </c>
      <c r="C660" s="67">
        <v>2</v>
      </c>
      <c r="D660" s="68" t="s">
        <v>18</v>
      </c>
      <c r="E660" s="69"/>
      <c r="F660" s="67">
        <f>C660*E660</f>
        <v>0</v>
      </c>
      <c r="G660" s="70"/>
      <c r="H660" s="31"/>
    </row>
    <row r="661" spans="1:8" s="32" customFormat="1">
      <c r="A661" s="26" t="s">
        <v>27</v>
      </c>
      <c r="B661" s="96" t="s">
        <v>393</v>
      </c>
      <c r="C661" s="67">
        <v>2</v>
      </c>
      <c r="D661" s="68" t="s">
        <v>18</v>
      </c>
      <c r="E661" s="69"/>
      <c r="F661" s="67">
        <f>C661*E661</f>
        <v>0</v>
      </c>
      <c r="G661" s="70"/>
      <c r="H661" s="31"/>
    </row>
    <row r="662" spans="1:8" s="32" customFormat="1">
      <c r="A662" s="26" t="s">
        <v>30</v>
      </c>
      <c r="B662" s="96" t="s">
        <v>394</v>
      </c>
      <c r="C662" s="67">
        <v>12</v>
      </c>
      <c r="D662" s="68" t="s">
        <v>18</v>
      </c>
      <c r="E662" s="69"/>
      <c r="F662" s="67">
        <f>C662*E662</f>
        <v>0</v>
      </c>
      <c r="G662" s="70"/>
      <c r="H662" s="31"/>
    </row>
    <row r="663" spans="1:8" s="32" customFormat="1">
      <c r="A663" s="26" t="s">
        <v>32</v>
      </c>
      <c r="B663" s="96" t="s">
        <v>251</v>
      </c>
      <c r="C663" s="67">
        <v>32</v>
      </c>
      <c r="D663" s="68" t="s">
        <v>18</v>
      </c>
      <c r="E663" s="69"/>
      <c r="F663" s="67">
        <f t="shared" ref="F663" si="17">C663*E663</f>
        <v>0</v>
      </c>
      <c r="G663" s="70"/>
      <c r="H663" s="31"/>
    </row>
    <row r="664" spans="1:8" s="32" customFormat="1">
      <c r="A664" s="26" t="s">
        <v>68</v>
      </c>
      <c r="B664" s="96" t="s">
        <v>395</v>
      </c>
      <c r="C664" s="67">
        <v>18</v>
      </c>
      <c r="D664" s="68" t="s">
        <v>18</v>
      </c>
      <c r="E664" s="69"/>
      <c r="F664" s="67">
        <f>C664*E664</f>
        <v>0</v>
      </c>
      <c r="G664" s="70"/>
      <c r="H664" s="31"/>
    </row>
    <row r="665" spans="1:8" s="32" customFormat="1">
      <c r="A665" s="26" t="s">
        <v>70</v>
      </c>
      <c r="B665" s="96" t="s">
        <v>253</v>
      </c>
      <c r="C665" s="67">
        <v>576</v>
      </c>
      <c r="D665" s="68" t="s">
        <v>18</v>
      </c>
      <c r="E665" s="69"/>
      <c r="F665" s="67">
        <f>C665*E665</f>
        <v>0</v>
      </c>
      <c r="G665" s="70"/>
      <c r="H665" s="31"/>
    </row>
    <row r="666" spans="1:8" s="32" customFormat="1">
      <c r="A666" s="26" t="s">
        <v>112</v>
      </c>
      <c r="B666" s="96" t="s">
        <v>396</v>
      </c>
      <c r="C666" s="67">
        <v>648.02370872833308</v>
      </c>
      <c r="D666" s="68" t="s">
        <v>26</v>
      </c>
      <c r="E666" s="69"/>
      <c r="F666" s="67">
        <f>C666*E666</f>
        <v>0</v>
      </c>
      <c r="G666" s="70"/>
      <c r="H666" s="31"/>
    </row>
    <row r="667" spans="1:8" s="32" customFormat="1">
      <c r="A667" s="26" t="s">
        <v>174</v>
      </c>
      <c r="B667" s="96" t="s">
        <v>255</v>
      </c>
      <c r="C667" s="67">
        <v>1.1666666666666667</v>
      </c>
      <c r="D667" s="68" t="s">
        <v>256</v>
      </c>
      <c r="E667" s="69"/>
      <c r="F667" s="67">
        <f>C667*E667</f>
        <v>0</v>
      </c>
      <c r="G667" s="70">
        <f>SUM(F657:F667)</f>
        <v>0</v>
      </c>
      <c r="H667" s="31"/>
    </row>
    <row r="668" spans="1:8" s="32" customFormat="1">
      <c r="A668" s="65"/>
      <c r="B668" s="127"/>
      <c r="C668" s="67"/>
      <c r="D668" s="68"/>
      <c r="E668" s="69"/>
      <c r="F668" s="67"/>
      <c r="G668" s="144"/>
      <c r="H668" s="31"/>
    </row>
    <row r="669" spans="1:8" s="32" customFormat="1">
      <c r="A669" s="65" t="s">
        <v>257</v>
      </c>
      <c r="B669" s="66" t="s">
        <v>258</v>
      </c>
      <c r="C669" s="67"/>
      <c r="D669" s="68"/>
      <c r="E669" s="69"/>
      <c r="F669" s="67"/>
      <c r="G669" s="70"/>
      <c r="H669" s="31"/>
    </row>
    <row r="670" spans="1:8" s="32" customFormat="1">
      <c r="A670" s="26" t="s">
        <v>16</v>
      </c>
      <c r="B670" s="96" t="s">
        <v>259</v>
      </c>
      <c r="C670" s="67">
        <v>1023.31</v>
      </c>
      <c r="D670" s="68" t="s">
        <v>26</v>
      </c>
      <c r="E670" s="69"/>
      <c r="F670" s="67">
        <f>C670*E670</f>
        <v>0</v>
      </c>
      <c r="G670" s="70"/>
      <c r="H670" s="31"/>
    </row>
    <row r="671" spans="1:8" s="32" customFormat="1" ht="30">
      <c r="A671" s="26" t="s">
        <v>19</v>
      </c>
      <c r="B671" s="96" t="s">
        <v>397</v>
      </c>
      <c r="C671" s="67">
        <v>849.62</v>
      </c>
      <c r="D671" s="68" t="s">
        <v>26</v>
      </c>
      <c r="E671" s="69"/>
      <c r="F671" s="67">
        <f>C671*E671</f>
        <v>0</v>
      </c>
      <c r="G671" s="144"/>
      <c r="H671" s="31"/>
    </row>
    <row r="672" spans="1:8" s="32" customFormat="1" ht="15" customHeight="1">
      <c r="A672" s="26" t="s">
        <v>22</v>
      </c>
      <c r="B672" s="96" t="s">
        <v>315</v>
      </c>
      <c r="C672" s="67">
        <v>173.69</v>
      </c>
      <c r="D672" s="68" t="s">
        <v>26</v>
      </c>
      <c r="E672" s="69"/>
      <c r="F672" s="67">
        <f>C672*E672</f>
        <v>0</v>
      </c>
      <c r="G672" s="70">
        <f>SUM(F670:F672)</f>
        <v>0</v>
      </c>
      <c r="H672" s="31"/>
    </row>
    <row r="673" spans="1:8" s="32" customFormat="1">
      <c r="A673" s="26"/>
      <c r="B673" s="96"/>
      <c r="C673" s="67"/>
      <c r="D673" s="68"/>
      <c r="E673" s="67"/>
      <c r="F673" s="67"/>
      <c r="G673" s="70"/>
      <c r="H673" s="31"/>
    </row>
    <row r="674" spans="1:8" s="32" customFormat="1">
      <c r="A674" s="65" t="s">
        <v>261</v>
      </c>
      <c r="B674" s="66" t="s">
        <v>262</v>
      </c>
      <c r="C674" s="67"/>
      <c r="D674" s="68"/>
      <c r="E674" s="69"/>
      <c r="F674" s="67"/>
      <c r="G674" s="70"/>
      <c r="H674" s="31"/>
    </row>
    <row r="675" spans="1:8" s="32" customFormat="1" ht="45">
      <c r="A675" s="26" t="s">
        <v>263</v>
      </c>
      <c r="B675" s="154" t="s">
        <v>264</v>
      </c>
      <c r="C675" s="155">
        <v>2</v>
      </c>
      <c r="D675" s="68" t="s">
        <v>18</v>
      </c>
      <c r="E675" s="69"/>
      <c r="F675" s="73">
        <f>C675*E675</f>
        <v>0</v>
      </c>
      <c r="G675" s="111"/>
      <c r="H675" s="31"/>
    </row>
    <row r="676" spans="1:8" s="32" customFormat="1" ht="30">
      <c r="A676" s="26" t="s">
        <v>19</v>
      </c>
      <c r="B676" s="154" t="s">
        <v>265</v>
      </c>
      <c r="C676" s="155">
        <v>2</v>
      </c>
      <c r="D676" s="68" t="s">
        <v>18</v>
      </c>
      <c r="E676" s="69"/>
      <c r="F676" s="73">
        <f>C676*E676</f>
        <v>0</v>
      </c>
      <c r="G676" s="70"/>
      <c r="H676" s="31"/>
    </row>
    <row r="677" spans="1:8" s="32" customFormat="1" ht="30">
      <c r="A677" s="26" t="s">
        <v>22</v>
      </c>
      <c r="B677" s="96" t="s">
        <v>398</v>
      </c>
      <c r="C677" s="67">
        <v>177.58</v>
      </c>
      <c r="D677" s="68" t="s">
        <v>26</v>
      </c>
      <c r="E677" s="69"/>
      <c r="F677" s="73">
        <f>C677*E677</f>
        <v>0</v>
      </c>
      <c r="G677" s="70">
        <f>SUM(F675:F677)</f>
        <v>0</v>
      </c>
      <c r="H677" s="31"/>
    </row>
    <row r="678" spans="1:8" s="32" customFormat="1">
      <c r="A678" s="26"/>
      <c r="B678" s="116"/>
      <c r="C678" s="67"/>
      <c r="D678" s="68"/>
      <c r="E678" s="69"/>
      <c r="F678" s="67"/>
      <c r="G678" s="144"/>
      <c r="H678" s="31"/>
    </row>
    <row r="679" spans="1:8" s="32" customFormat="1">
      <c r="A679" s="65" t="s">
        <v>266</v>
      </c>
      <c r="B679" s="66" t="s">
        <v>267</v>
      </c>
      <c r="C679" s="67"/>
      <c r="D679" s="68"/>
      <c r="E679" s="69"/>
      <c r="F679" s="67"/>
      <c r="G679" s="70"/>
      <c r="H679" s="31"/>
    </row>
    <row r="680" spans="1:8" s="32" customFormat="1">
      <c r="A680" s="117" t="s">
        <v>16</v>
      </c>
      <c r="B680" s="129" t="s">
        <v>268</v>
      </c>
      <c r="C680" s="67">
        <v>1</v>
      </c>
      <c r="D680" s="68" t="s">
        <v>18</v>
      </c>
      <c r="E680" s="69"/>
      <c r="F680" s="67">
        <f>C680*E680</f>
        <v>0</v>
      </c>
      <c r="G680" s="110"/>
      <c r="H680" s="31"/>
    </row>
    <row r="681" spans="1:8" s="32" customFormat="1">
      <c r="A681" s="26" t="s">
        <v>19</v>
      </c>
      <c r="B681" s="129" t="s">
        <v>269</v>
      </c>
      <c r="C681" s="67">
        <v>1</v>
      </c>
      <c r="D681" s="68" t="s">
        <v>18</v>
      </c>
      <c r="E681" s="69"/>
      <c r="F681" s="67">
        <f>C681*E681</f>
        <v>0</v>
      </c>
      <c r="G681" s="110"/>
      <c r="H681" s="31"/>
    </row>
    <row r="682" spans="1:8" ht="30">
      <c r="A682" s="26" t="s">
        <v>22</v>
      </c>
      <c r="B682" s="129" t="s">
        <v>270</v>
      </c>
      <c r="C682" s="67">
        <v>8</v>
      </c>
      <c r="D682" s="68" t="s">
        <v>18</v>
      </c>
      <c r="E682" s="69"/>
      <c r="F682" s="67">
        <f>C682*E682</f>
        <v>0</v>
      </c>
      <c r="G682" s="70"/>
      <c r="H682" s="5"/>
    </row>
    <row r="683" spans="1:8" s="32" customFormat="1">
      <c r="A683" s="26" t="s">
        <v>24</v>
      </c>
      <c r="B683" s="129" t="s">
        <v>271</v>
      </c>
      <c r="C683" s="67">
        <v>1</v>
      </c>
      <c r="D683" s="68" t="s">
        <v>18</v>
      </c>
      <c r="E683" s="69"/>
      <c r="F683" s="67">
        <f>C683*E683</f>
        <v>0</v>
      </c>
      <c r="G683" s="110"/>
      <c r="H683" s="31"/>
    </row>
    <row r="684" spans="1:8" s="32" customFormat="1">
      <c r="A684" s="26" t="s">
        <v>27</v>
      </c>
      <c r="B684" s="129" t="s">
        <v>272</v>
      </c>
      <c r="C684" s="67">
        <v>1</v>
      </c>
      <c r="D684" s="68" t="s">
        <v>18</v>
      </c>
      <c r="E684" s="69"/>
      <c r="F684" s="67">
        <f>C684*E684</f>
        <v>0</v>
      </c>
      <c r="G684" s="110">
        <f>SUM(F680:F684)</f>
        <v>0</v>
      </c>
      <c r="H684" s="31"/>
    </row>
    <row r="685" spans="1:8">
      <c r="A685" s="26"/>
      <c r="B685" s="32"/>
      <c r="C685" s="145"/>
      <c r="D685" s="146"/>
      <c r="E685" s="111"/>
      <c r="F685" s="111"/>
      <c r="G685" s="144"/>
      <c r="H685" s="5"/>
    </row>
    <row r="686" spans="1:8" s="32" customFormat="1">
      <c r="A686" s="60"/>
      <c r="B686" s="61" t="s">
        <v>399</v>
      </c>
      <c r="C686" s="61"/>
      <c r="D686" s="61"/>
      <c r="E686" s="61"/>
      <c r="F686" s="28" t="s">
        <v>35</v>
      </c>
      <c r="G686" s="62">
        <f>SUM(G565:G684)</f>
        <v>0</v>
      </c>
      <c r="H686" s="40"/>
    </row>
    <row r="687" spans="1:8" s="32" customFormat="1">
      <c r="A687" s="60"/>
      <c r="C687" s="111"/>
      <c r="D687" s="146"/>
      <c r="E687" s="111"/>
      <c r="F687" s="111"/>
      <c r="G687" s="144"/>
      <c r="H687" s="40"/>
    </row>
    <row r="688" spans="1:8" s="32" customFormat="1" ht="29.25">
      <c r="A688" s="33" t="s">
        <v>400</v>
      </c>
      <c r="B688" s="66" t="s">
        <v>401</v>
      </c>
      <c r="C688" s="99"/>
      <c r="D688" s="29"/>
      <c r="E688" s="64"/>
      <c r="F688" s="30"/>
      <c r="G688" s="28"/>
      <c r="H688" s="40"/>
    </row>
    <row r="689" spans="1:8" s="32" customFormat="1">
      <c r="A689" s="33"/>
      <c r="B689" s="100"/>
      <c r="C689" s="99"/>
      <c r="D689" s="29"/>
      <c r="E689" s="64"/>
      <c r="F689" s="30"/>
      <c r="G689" s="28"/>
      <c r="H689" s="40"/>
    </row>
    <row r="690" spans="1:8" s="32" customFormat="1">
      <c r="A690" s="65" t="s">
        <v>14</v>
      </c>
      <c r="B690" s="66" t="s">
        <v>402</v>
      </c>
      <c r="C690" s="67"/>
      <c r="D690" s="68"/>
      <c r="E690" s="69"/>
      <c r="F690" s="67"/>
      <c r="G690" s="70"/>
      <c r="H690" s="31"/>
    </row>
    <row r="691" spans="1:8" s="32" customFormat="1">
      <c r="A691" s="74" t="s">
        <v>16</v>
      </c>
      <c r="B691" s="81" t="s">
        <v>403</v>
      </c>
      <c r="C691" s="94">
        <v>936</v>
      </c>
      <c r="D691" s="86" t="s">
        <v>26</v>
      </c>
      <c r="E691" s="67"/>
      <c r="F691" s="55">
        <f>C691*E691</f>
        <v>0</v>
      </c>
      <c r="G691" s="70"/>
      <c r="H691" s="31"/>
    </row>
    <row r="692" spans="1:8" s="32" customFormat="1">
      <c r="A692" s="74" t="s">
        <v>19</v>
      </c>
      <c r="B692" s="75" t="s">
        <v>404</v>
      </c>
      <c r="C692" s="98">
        <v>936</v>
      </c>
      <c r="D692" s="89" t="s">
        <v>26</v>
      </c>
      <c r="E692" s="67"/>
      <c r="F692" s="55">
        <f>C692*E692</f>
        <v>0</v>
      </c>
      <c r="G692" s="70">
        <f>SUM(F691:F692)</f>
        <v>0</v>
      </c>
      <c r="H692" s="31"/>
    </row>
    <row r="693" spans="1:8" s="32" customFormat="1">
      <c r="A693" s="74"/>
      <c r="B693" s="75"/>
      <c r="C693" s="98"/>
      <c r="D693" s="89"/>
      <c r="E693" s="67"/>
      <c r="F693" s="55"/>
      <c r="G693" s="70"/>
      <c r="H693" s="31"/>
    </row>
    <row r="694" spans="1:8" s="32" customFormat="1">
      <c r="A694" s="65" t="s">
        <v>36</v>
      </c>
      <c r="B694" s="66" t="s">
        <v>146</v>
      </c>
      <c r="C694" s="67"/>
      <c r="D694" s="68"/>
      <c r="E694" s="69"/>
      <c r="F694" s="67"/>
      <c r="G694" s="70"/>
      <c r="H694" s="31"/>
    </row>
    <row r="695" spans="1:8" s="32" customFormat="1" ht="45">
      <c r="A695" s="74" t="s">
        <v>16</v>
      </c>
      <c r="B695" s="116" t="s">
        <v>147</v>
      </c>
      <c r="C695" s="98">
        <v>721.28</v>
      </c>
      <c r="D695" s="89" t="s">
        <v>26</v>
      </c>
      <c r="E695" s="69"/>
      <c r="F695" s="55">
        <f>C695*E695</f>
        <v>0</v>
      </c>
      <c r="G695" s="70">
        <f>SUM(F695)</f>
        <v>0</v>
      </c>
      <c r="H695" s="31"/>
    </row>
    <row r="696" spans="1:8" s="32" customFormat="1">
      <c r="A696" s="74"/>
      <c r="B696" s="116"/>
      <c r="C696" s="98"/>
      <c r="D696" s="89"/>
      <c r="E696" s="69"/>
      <c r="F696" s="55"/>
      <c r="G696" s="70"/>
      <c r="H696" s="31"/>
    </row>
    <row r="697" spans="1:8" s="32" customFormat="1">
      <c r="A697" s="65" t="s">
        <v>125</v>
      </c>
      <c r="B697" s="66" t="s">
        <v>258</v>
      </c>
      <c r="C697" s="67"/>
      <c r="D697" s="68"/>
      <c r="E697" s="69"/>
      <c r="F697" s="67"/>
      <c r="G697" s="70"/>
      <c r="H697" s="31"/>
    </row>
    <row r="698" spans="1:8" s="32" customFormat="1" ht="30">
      <c r="A698" s="74" t="s">
        <v>16</v>
      </c>
      <c r="B698" s="83" t="s">
        <v>405</v>
      </c>
      <c r="C698" s="98">
        <v>51.84</v>
      </c>
      <c r="D698" s="89" t="s">
        <v>26</v>
      </c>
      <c r="E698" s="67"/>
      <c r="F698" s="55">
        <f>C698*E698</f>
        <v>0</v>
      </c>
      <c r="G698" s="70"/>
      <c r="H698" s="31"/>
    </row>
    <row r="699" spans="1:8" s="32" customFormat="1">
      <c r="A699" s="74" t="s">
        <v>19</v>
      </c>
      <c r="B699" s="75" t="s">
        <v>406</v>
      </c>
      <c r="C699" s="98">
        <v>810</v>
      </c>
      <c r="D699" s="89" t="s">
        <v>26</v>
      </c>
      <c r="E699" s="67"/>
      <c r="F699" s="55">
        <f>C699*E699</f>
        <v>0</v>
      </c>
      <c r="G699" s="70"/>
      <c r="H699" s="31"/>
    </row>
    <row r="700" spans="1:8" s="32" customFormat="1" ht="30">
      <c r="A700" s="74" t="s">
        <v>22</v>
      </c>
      <c r="B700" s="83" t="s">
        <v>407</v>
      </c>
      <c r="C700" s="98">
        <v>53.1</v>
      </c>
      <c r="D700" s="89" t="s">
        <v>26</v>
      </c>
      <c r="E700" s="67"/>
      <c r="F700" s="55">
        <f>C700*E700</f>
        <v>0</v>
      </c>
      <c r="G700" s="70"/>
      <c r="H700" s="31"/>
    </row>
    <row r="701" spans="1:8" s="32" customFormat="1" ht="15" customHeight="1">
      <c r="A701" s="74" t="s">
        <v>24</v>
      </c>
      <c r="B701" s="83" t="s">
        <v>408</v>
      </c>
      <c r="C701" s="98">
        <v>355.04</v>
      </c>
      <c r="D701" s="89" t="s">
        <v>26</v>
      </c>
      <c r="E701" s="67"/>
      <c r="F701" s="55">
        <f>C701*E701</f>
        <v>0</v>
      </c>
      <c r="G701" s="70"/>
      <c r="H701" s="31"/>
    </row>
    <row r="702" spans="1:8" s="32" customFormat="1" ht="30">
      <c r="A702" s="117" t="s">
        <v>27</v>
      </c>
      <c r="B702" s="83" t="s">
        <v>409</v>
      </c>
      <c r="C702" s="98">
        <v>212.59</v>
      </c>
      <c r="D702" s="89" t="s">
        <v>26</v>
      </c>
      <c r="E702" s="67"/>
      <c r="F702" s="55">
        <f>C702*E702</f>
        <v>0</v>
      </c>
      <c r="G702" s="70">
        <f>SUM(F698:F702)</f>
        <v>0</v>
      </c>
      <c r="H702" s="31"/>
    </row>
    <row r="703" spans="1:8" s="32" customFormat="1">
      <c r="A703" s="33"/>
      <c r="B703" s="63"/>
      <c r="C703" s="63"/>
      <c r="D703" s="29"/>
      <c r="E703" s="64"/>
      <c r="F703" s="30"/>
      <c r="G703" s="28"/>
      <c r="H703" s="40"/>
    </row>
    <row r="704" spans="1:8" s="32" customFormat="1">
      <c r="A704" s="65" t="s">
        <v>133</v>
      </c>
      <c r="B704" s="66" t="s">
        <v>262</v>
      </c>
      <c r="C704" s="67"/>
      <c r="D704" s="68"/>
      <c r="E704" s="69"/>
      <c r="F704" s="67"/>
      <c r="G704" s="70"/>
      <c r="H704" s="31"/>
    </row>
    <row r="705" spans="1:17" s="32" customFormat="1" ht="29.25" customHeight="1">
      <c r="A705" s="74" t="s">
        <v>16</v>
      </c>
      <c r="B705" s="83" t="s">
        <v>410</v>
      </c>
      <c r="C705" s="98">
        <v>438.32</v>
      </c>
      <c r="D705" s="89" t="s">
        <v>26</v>
      </c>
      <c r="E705" s="67"/>
      <c r="F705" s="55">
        <f>C705*E705</f>
        <v>0</v>
      </c>
      <c r="G705" s="70">
        <f>SUM(F705)</f>
        <v>0</v>
      </c>
      <c r="H705" s="31"/>
    </row>
    <row r="706" spans="1:17" s="32" customFormat="1" ht="15.75" customHeight="1">
      <c r="A706" s="74"/>
      <c r="B706" s="83"/>
      <c r="C706" s="98"/>
      <c r="D706" s="89"/>
      <c r="E706" s="67"/>
      <c r="F706" s="55"/>
      <c r="G706" s="70"/>
      <c r="H706" s="31"/>
    </row>
    <row r="707" spans="1:17" s="32" customFormat="1">
      <c r="A707" s="65" t="s">
        <v>137</v>
      </c>
      <c r="B707" s="66" t="s">
        <v>267</v>
      </c>
      <c r="C707" s="67"/>
      <c r="D707" s="68"/>
      <c r="E707" s="69"/>
      <c r="F707" s="67"/>
      <c r="G707" s="70"/>
      <c r="H707" s="31"/>
    </row>
    <row r="708" spans="1:17" s="32" customFormat="1">
      <c r="A708" s="26" t="s">
        <v>16</v>
      </c>
      <c r="B708" s="129" t="s">
        <v>268</v>
      </c>
      <c r="C708" s="67">
        <v>1</v>
      </c>
      <c r="D708" s="68" t="s">
        <v>18</v>
      </c>
      <c r="E708" s="69"/>
      <c r="F708" s="67">
        <f>C708*E708</f>
        <v>0</v>
      </c>
      <c r="G708" s="110"/>
      <c r="H708" s="31"/>
    </row>
    <row r="709" spans="1:17" s="32" customFormat="1">
      <c r="A709" s="26" t="s">
        <v>19</v>
      </c>
      <c r="B709" s="129" t="s">
        <v>269</v>
      </c>
      <c r="C709" s="67">
        <v>1</v>
      </c>
      <c r="D709" s="68" t="s">
        <v>18</v>
      </c>
      <c r="E709" s="69"/>
      <c r="F709" s="67">
        <f>C709*E709</f>
        <v>0</v>
      </c>
      <c r="G709" s="110"/>
      <c r="H709" s="31"/>
    </row>
    <row r="710" spans="1:17" ht="30">
      <c r="A710" s="26" t="s">
        <v>22</v>
      </c>
      <c r="B710" s="129" t="s">
        <v>270</v>
      </c>
      <c r="C710" s="67">
        <v>18</v>
      </c>
      <c r="D710" s="68" t="s">
        <v>18</v>
      </c>
      <c r="E710" s="69"/>
      <c r="F710" s="67">
        <f>C710*E710</f>
        <v>0</v>
      </c>
      <c r="G710" s="70"/>
      <c r="H710" s="5"/>
    </row>
    <row r="711" spans="1:17" s="32" customFormat="1">
      <c r="A711" s="26" t="s">
        <v>24</v>
      </c>
      <c r="B711" s="129" t="s">
        <v>271</v>
      </c>
      <c r="C711" s="67">
        <v>1</v>
      </c>
      <c r="D711" s="68" t="s">
        <v>18</v>
      </c>
      <c r="E711" s="69"/>
      <c r="F711" s="67">
        <f>C711*E711</f>
        <v>0</v>
      </c>
      <c r="G711" s="110"/>
      <c r="H711" s="31"/>
    </row>
    <row r="712" spans="1:17" s="32" customFormat="1">
      <c r="A712" s="26" t="s">
        <v>27</v>
      </c>
      <c r="B712" s="129" t="s">
        <v>272</v>
      </c>
      <c r="C712" s="67">
        <v>1</v>
      </c>
      <c r="D712" s="68" t="s">
        <v>18</v>
      </c>
      <c r="E712" s="69"/>
      <c r="F712" s="67">
        <f>C712*E712</f>
        <v>0</v>
      </c>
      <c r="G712" s="110">
        <f>SUM(F708:F712)</f>
        <v>0</v>
      </c>
      <c r="H712" s="31"/>
    </row>
    <row r="713" spans="1:17" s="32" customFormat="1" ht="15" customHeight="1">
      <c r="A713" s="74"/>
      <c r="B713" s="83"/>
      <c r="C713" s="98"/>
      <c r="D713" s="89"/>
      <c r="E713" s="67"/>
      <c r="F713" s="55"/>
      <c r="G713" s="70"/>
      <c r="H713" s="31"/>
    </row>
    <row r="714" spans="1:17" s="32" customFormat="1" ht="15" customHeight="1">
      <c r="A714" s="60"/>
      <c r="B714" s="61" t="s">
        <v>411</v>
      </c>
      <c r="C714" s="61"/>
      <c r="D714" s="61"/>
      <c r="E714" s="61"/>
      <c r="F714" s="28" t="s">
        <v>35</v>
      </c>
      <c r="G714" s="62">
        <f>SUM(G692:G712)</f>
        <v>0</v>
      </c>
      <c r="H714" s="40"/>
    </row>
    <row r="715" spans="1:17" s="32" customFormat="1">
      <c r="A715" s="117"/>
      <c r="B715" s="83"/>
      <c r="C715" s="98"/>
      <c r="D715" s="89"/>
      <c r="E715" s="67"/>
      <c r="F715" s="55"/>
      <c r="G715" s="70"/>
      <c r="H715" s="31"/>
    </row>
    <row r="716" spans="1:17" s="32" customFormat="1">
      <c r="A716" s="33" t="s">
        <v>412</v>
      </c>
      <c r="B716" s="63" t="s">
        <v>413</v>
      </c>
      <c r="C716" s="63"/>
      <c r="D716" s="29"/>
      <c r="E716" s="64"/>
      <c r="F716" s="30"/>
      <c r="G716" s="28"/>
      <c r="H716" s="40"/>
    </row>
    <row r="717" spans="1:17" s="32" customFormat="1">
      <c r="A717" s="33"/>
      <c r="B717" s="100"/>
      <c r="C717" s="99"/>
      <c r="D717" s="29"/>
      <c r="E717" s="64"/>
      <c r="F717" s="30"/>
      <c r="G717" s="28"/>
      <c r="H717" s="40"/>
    </row>
    <row r="718" spans="1:17" s="102" customFormat="1" ht="15.95" customHeight="1">
      <c r="A718" s="42" t="s">
        <v>14</v>
      </c>
      <c r="B718" s="101" t="s">
        <v>118</v>
      </c>
      <c r="C718" s="52"/>
      <c r="E718" s="45"/>
      <c r="F718" s="46"/>
      <c r="G718" s="57"/>
      <c r="H718" s="48"/>
      <c r="J718" s="103"/>
      <c r="K718" s="103"/>
      <c r="L718" s="103"/>
      <c r="M718" s="103"/>
      <c r="N718" s="103"/>
      <c r="O718" s="103"/>
      <c r="P718" s="103"/>
      <c r="Q718" s="103"/>
    </row>
    <row r="719" spans="1:17" s="49" customFormat="1" ht="15.95" customHeight="1">
      <c r="A719" s="51" t="s">
        <v>16</v>
      </c>
      <c r="B719" s="14" t="s">
        <v>119</v>
      </c>
      <c r="C719" s="30">
        <v>1031.95</v>
      </c>
      <c r="D719" s="49" t="s">
        <v>26</v>
      </c>
      <c r="E719" s="54"/>
      <c r="F719" s="55">
        <f>C719*E719</f>
        <v>0</v>
      </c>
      <c r="G719" s="110">
        <f>SUM(F719)</f>
        <v>0</v>
      </c>
      <c r="H719" s="48"/>
      <c r="J719" s="50"/>
      <c r="K719" s="50"/>
      <c r="L719" s="50"/>
      <c r="M719" s="50"/>
      <c r="N719" s="50"/>
      <c r="O719" s="50"/>
      <c r="P719" s="50"/>
      <c r="Q719" s="50"/>
    </row>
    <row r="720" spans="1:17" s="49" customFormat="1" ht="15.95" customHeight="1">
      <c r="A720" s="51"/>
      <c r="B720" s="14"/>
      <c r="C720" s="52"/>
      <c r="E720" s="54"/>
      <c r="F720" s="55"/>
      <c r="G720" s="48"/>
      <c r="H720" s="48"/>
      <c r="J720" s="50"/>
      <c r="K720" s="50"/>
      <c r="L720" s="50"/>
      <c r="M720" s="50"/>
      <c r="N720" s="50"/>
      <c r="O720" s="50"/>
      <c r="P720" s="50"/>
      <c r="Q720" s="50"/>
    </row>
    <row r="721" spans="1:17" s="102" customFormat="1" ht="15.95" customHeight="1">
      <c r="A721" s="42" t="s">
        <v>36</v>
      </c>
      <c r="B721" s="101" t="s">
        <v>120</v>
      </c>
      <c r="C721" s="52"/>
      <c r="E721" s="45"/>
      <c r="F721" s="46"/>
      <c r="G721" s="57"/>
      <c r="H721" s="48"/>
      <c r="J721" s="103"/>
      <c r="K721" s="103"/>
      <c r="L721" s="103"/>
      <c r="M721" s="103"/>
      <c r="N721" s="103"/>
      <c r="O721" s="103"/>
      <c r="P721" s="103"/>
      <c r="Q721" s="103"/>
    </row>
    <row r="722" spans="1:17" s="102" customFormat="1" ht="15.95" customHeight="1">
      <c r="A722" s="51" t="s">
        <v>16</v>
      </c>
      <c r="B722" s="58" t="s">
        <v>121</v>
      </c>
      <c r="C722" s="52">
        <v>663.44</v>
      </c>
      <c r="D722" s="49" t="s">
        <v>29</v>
      </c>
      <c r="E722" s="55"/>
      <c r="F722" s="55">
        <f>C722*E722</f>
        <v>0</v>
      </c>
      <c r="G722" s="57"/>
      <c r="H722" s="48"/>
      <c r="J722" s="103"/>
      <c r="K722" s="103"/>
      <c r="L722" s="103"/>
      <c r="M722" s="103"/>
      <c r="N722" s="103"/>
      <c r="O722" s="103"/>
      <c r="P722" s="103"/>
      <c r="Q722" s="103"/>
    </row>
    <row r="723" spans="1:17" s="49" customFormat="1" ht="15.95" customHeight="1">
      <c r="A723" s="51" t="s">
        <v>19</v>
      </c>
      <c r="B723" s="58" t="s">
        <v>122</v>
      </c>
      <c r="C723" s="52">
        <v>489.77</v>
      </c>
      <c r="D723" s="49" t="s">
        <v>29</v>
      </c>
      <c r="E723" s="55"/>
      <c r="F723" s="55">
        <f>C723*E723</f>
        <v>0</v>
      </c>
      <c r="G723" s="57"/>
      <c r="H723" s="48"/>
      <c r="J723" s="50"/>
      <c r="K723" s="50"/>
      <c r="L723" s="50"/>
      <c r="M723" s="50"/>
      <c r="N723" s="50"/>
      <c r="O723" s="50"/>
      <c r="P723" s="50"/>
      <c r="Q723" s="50"/>
    </row>
    <row r="724" spans="1:17" s="49" customFormat="1" ht="15.95" customHeight="1">
      <c r="A724" s="51" t="s">
        <v>22</v>
      </c>
      <c r="B724" s="58" t="s">
        <v>123</v>
      </c>
      <c r="C724" s="52">
        <v>398.89</v>
      </c>
      <c r="D724" s="49" t="s">
        <v>26</v>
      </c>
      <c r="E724" s="55"/>
      <c r="F724" s="55">
        <f>C724*E724</f>
        <v>0</v>
      </c>
      <c r="G724" s="57"/>
      <c r="H724" s="48"/>
      <c r="J724" s="50"/>
      <c r="K724" s="50"/>
      <c r="L724" s="50"/>
      <c r="M724" s="50"/>
      <c r="N724" s="50"/>
      <c r="O724" s="50"/>
      <c r="P724" s="50"/>
      <c r="Q724" s="50"/>
    </row>
    <row r="725" spans="1:17" s="49" customFormat="1" ht="15.95" customHeight="1">
      <c r="A725" s="51" t="s">
        <v>24</v>
      </c>
      <c r="B725" s="58" t="s">
        <v>124</v>
      </c>
      <c r="C725" s="52">
        <v>515.98</v>
      </c>
      <c r="D725" s="49" t="s">
        <v>29</v>
      </c>
      <c r="E725" s="55"/>
      <c r="F725" s="55">
        <f>C725*E725</f>
        <v>0</v>
      </c>
      <c r="G725" s="57">
        <f>SUM(F722:F725)</f>
        <v>0</v>
      </c>
      <c r="H725" s="48"/>
      <c r="J725" s="50"/>
      <c r="K725" s="50"/>
      <c r="L725" s="50"/>
      <c r="M725" s="50"/>
      <c r="N725" s="50"/>
      <c r="O725" s="50"/>
      <c r="P725" s="50"/>
      <c r="Q725" s="50"/>
    </row>
    <row r="726" spans="1:17" s="49" customFormat="1" ht="15.95" customHeight="1">
      <c r="A726" s="51"/>
      <c r="C726" s="104"/>
      <c r="E726" s="105"/>
      <c r="F726" s="105"/>
      <c r="G726" s="48"/>
      <c r="H726" s="48"/>
      <c r="J726" s="50"/>
      <c r="K726" s="50"/>
      <c r="L726" s="50"/>
      <c r="M726" s="50"/>
      <c r="N726" s="50"/>
      <c r="O726" s="50"/>
      <c r="P726" s="50"/>
      <c r="Q726" s="50"/>
    </row>
    <row r="727" spans="1:17">
      <c r="A727" s="106" t="s">
        <v>125</v>
      </c>
      <c r="B727" s="107" t="s">
        <v>126</v>
      </c>
      <c r="C727" s="56"/>
      <c r="D727" s="108"/>
      <c r="E727" s="56"/>
      <c r="F727" s="109"/>
      <c r="G727" s="110"/>
      <c r="H727" s="5"/>
    </row>
    <row r="728" spans="1:17" s="32" customFormat="1">
      <c r="A728" s="51" t="s">
        <v>16</v>
      </c>
      <c r="B728" s="96" t="s">
        <v>356</v>
      </c>
      <c r="C728" s="30">
        <v>29.96</v>
      </c>
      <c r="D728" s="68" t="s">
        <v>29</v>
      </c>
      <c r="E728" s="120"/>
      <c r="F728" s="158">
        <f>C728*E728</f>
        <v>0</v>
      </c>
      <c r="G728" s="28"/>
      <c r="H728" s="31"/>
    </row>
    <row r="729" spans="1:17" s="32" customFormat="1">
      <c r="A729" s="51" t="s">
        <v>19</v>
      </c>
      <c r="B729" s="96" t="s">
        <v>357</v>
      </c>
      <c r="C729" s="30">
        <v>1.1299999999999999</v>
      </c>
      <c r="D729" s="68" t="s">
        <v>29</v>
      </c>
      <c r="E729" s="120"/>
      <c r="F729" s="158">
        <f>C729*E729</f>
        <v>0</v>
      </c>
      <c r="G729" s="28"/>
      <c r="H729" s="31"/>
    </row>
    <row r="730" spans="1:17" s="32" customFormat="1">
      <c r="A730" s="51" t="s">
        <v>22</v>
      </c>
      <c r="B730" s="96" t="s">
        <v>358</v>
      </c>
      <c r="C730" s="30">
        <v>10.95</v>
      </c>
      <c r="D730" s="68" t="s">
        <v>29</v>
      </c>
      <c r="E730" s="120"/>
      <c r="F730" s="158">
        <f>C730*E730</f>
        <v>0</v>
      </c>
      <c r="G730" s="28"/>
      <c r="H730" s="31"/>
    </row>
    <row r="731" spans="1:17" s="32" customFormat="1">
      <c r="A731" s="51" t="s">
        <v>24</v>
      </c>
      <c r="B731" s="96" t="s">
        <v>359</v>
      </c>
      <c r="C731" s="30">
        <v>53.13</v>
      </c>
      <c r="D731" s="68" t="s">
        <v>29</v>
      </c>
      <c r="E731" s="120"/>
      <c r="F731" s="158">
        <f>C731*E731</f>
        <v>0</v>
      </c>
      <c r="G731" s="28"/>
      <c r="H731" s="31"/>
    </row>
    <row r="732" spans="1:17" s="32" customFormat="1">
      <c r="A732" s="51" t="s">
        <v>27</v>
      </c>
      <c r="B732" s="96" t="s">
        <v>414</v>
      </c>
      <c r="C732" s="30">
        <v>17.41</v>
      </c>
      <c r="D732" s="68" t="s">
        <v>29</v>
      </c>
      <c r="E732" s="120"/>
      <c r="F732" s="158">
        <f>C732*E732</f>
        <v>0</v>
      </c>
      <c r="G732" s="28"/>
      <c r="H732" s="31"/>
    </row>
    <row r="733" spans="1:17" s="32" customFormat="1">
      <c r="A733" s="51" t="s">
        <v>30</v>
      </c>
      <c r="B733" s="96" t="s">
        <v>361</v>
      </c>
      <c r="C733" s="30">
        <v>4.16</v>
      </c>
      <c r="D733" s="68" t="s">
        <v>29</v>
      </c>
      <c r="E733" s="120"/>
      <c r="F733" s="158">
        <f>C733*E733</f>
        <v>0</v>
      </c>
      <c r="G733" s="28"/>
      <c r="H733" s="31"/>
    </row>
    <row r="734" spans="1:17" s="32" customFormat="1">
      <c r="A734" s="51" t="s">
        <v>32</v>
      </c>
      <c r="B734" s="111" t="s">
        <v>362</v>
      </c>
      <c r="C734" s="30">
        <v>12.82</v>
      </c>
      <c r="D734" s="68" t="s">
        <v>29</v>
      </c>
      <c r="E734" s="120"/>
      <c r="F734" s="158">
        <f>C734*E734</f>
        <v>0</v>
      </c>
      <c r="G734" s="28"/>
      <c r="H734" s="31"/>
    </row>
    <row r="735" spans="1:17">
      <c r="A735" s="51" t="s">
        <v>68</v>
      </c>
      <c r="B735" s="111" t="s">
        <v>363</v>
      </c>
      <c r="C735" s="159">
        <v>25.52</v>
      </c>
      <c r="D735" s="160" t="s">
        <v>29</v>
      </c>
      <c r="E735" s="159"/>
      <c r="F735" s="158">
        <f>C735*E735</f>
        <v>0</v>
      </c>
      <c r="G735" s="28"/>
      <c r="H735" s="5"/>
    </row>
    <row r="736" spans="1:17" s="32" customFormat="1">
      <c r="A736" s="51" t="s">
        <v>70</v>
      </c>
      <c r="B736" s="111" t="s">
        <v>364</v>
      </c>
      <c r="C736" s="30">
        <v>12.7</v>
      </c>
      <c r="D736" s="68" t="s">
        <v>29</v>
      </c>
      <c r="E736" s="120"/>
      <c r="F736" s="158">
        <f>C736*E736</f>
        <v>0</v>
      </c>
      <c r="G736" s="28"/>
      <c r="H736" s="31"/>
    </row>
    <row r="737" spans="1:8" ht="30">
      <c r="A737" s="51" t="s">
        <v>112</v>
      </c>
      <c r="B737" s="96" t="s">
        <v>321</v>
      </c>
      <c r="C737" s="159">
        <v>0.95</v>
      </c>
      <c r="D737" s="160" t="s">
        <v>29</v>
      </c>
      <c r="E737" s="69"/>
      <c r="F737" s="158">
        <f>C737*E737</f>
        <v>0</v>
      </c>
      <c r="G737" s="28"/>
      <c r="H737" s="5"/>
    </row>
    <row r="738" spans="1:8" s="32" customFormat="1">
      <c r="A738" s="51" t="s">
        <v>174</v>
      </c>
      <c r="B738" s="111" t="s">
        <v>365</v>
      </c>
      <c r="C738" s="30">
        <v>2.5</v>
      </c>
      <c r="D738" s="68" t="s">
        <v>29</v>
      </c>
      <c r="E738" s="120"/>
      <c r="F738" s="158">
        <f>C738*E738</f>
        <v>0</v>
      </c>
      <c r="G738" s="28"/>
      <c r="H738" s="31"/>
    </row>
    <row r="739" spans="1:8">
      <c r="A739" s="51" t="s">
        <v>176</v>
      </c>
      <c r="B739" s="111" t="s">
        <v>366</v>
      </c>
      <c r="C739" s="159">
        <v>3.79</v>
      </c>
      <c r="D739" s="160" t="s">
        <v>29</v>
      </c>
      <c r="E739" s="159"/>
      <c r="F739" s="158">
        <f>C739*E739</f>
        <v>0</v>
      </c>
      <c r="G739" s="28">
        <f>SUM(F728:F739)</f>
        <v>0</v>
      </c>
      <c r="H739" s="5"/>
    </row>
    <row r="740" spans="1:8" s="32" customFormat="1">
      <c r="A740" s="26"/>
      <c r="B740" s="96"/>
      <c r="C740" s="30"/>
      <c r="D740" s="68"/>
      <c r="E740" s="132"/>
      <c r="F740" s="30"/>
      <c r="G740" s="28"/>
      <c r="H740" s="31"/>
    </row>
    <row r="741" spans="1:8">
      <c r="A741" s="106" t="s">
        <v>133</v>
      </c>
      <c r="B741" s="112" t="s">
        <v>134</v>
      </c>
      <c r="C741" s="56"/>
      <c r="D741" s="113"/>
      <c r="E741" s="56"/>
      <c r="F741" s="109"/>
      <c r="G741" s="110"/>
      <c r="H741" s="5"/>
    </row>
    <row r="742" spans="1:8" s="32" customFormat="1" ht="28.5" customHeight="1">
      <c r="A742" s="26" t="s">
        <v>16</v>
      </c>
      <c r="B742" s="96" t="s">
        <v>283</v>
      </c>
      <c r="C742" s="67">
        <v>123.15</v>
      </c>
      <c r="D742" s="68" t="s">
        <v>26</v>
      </c>
      <c r="E742" s="69"/>
      <c r="F742" s="73">
        <f>C742*E742</f>
        <v>0</v>
      </c>
      <c r="G742" s="70"/>
      <c r="H742" s="31"/>
    </row>
    <row r="743" spans="1:8" s="32" customFormat="1" ht="30">
      <c r="A743" s="26" t="s">
        <v>19</v>
      </c>
      <c r="B743" s="96" t="s">
        <v>367</v>
      </c>
      <c r="C743" s="67">
        <v>4</v>
      </c>
      <c r="D743" s="68" t="s">
        <v>26</v>
      </c>
      <c r="E743" s="69"/>
      <c r="F743" s="73">
        <f>C743*E743</f>
        <v>0</v>
      </c>
      <c r="G743" s="70"/>
      <c r="H743" s="31"/>
    </row>
    <row r="744" spans="1:8" s="32" customFormat="1" ht="30">
      <c r="A744" s="26" t="s">
        <v>22</v>
      </c>
      <c r="B744" s="96" t="s">
        <v>368</v>
      </c>
      <c r="C744" s="67">
        <v>852.49</v>
      </c>
      <c r="D744" s="68" t="s">
        <v>26</v>
      </c>
      <c r="E744" s="69"/>
      <c r="F744" s="73">
        <f>C744*E744</f>
        <v>0</v>
      </c>
      <c r="G744" s="70">
        <f>SUM(F742:F744)</f>
        <v>0</v>
      </c>
      <c r="H744" s="31"/>
    </row>
    <row r="745" spans="1:8">
      <c r="A745" s="114"/>
      <c r="B745" s="115"/>
      <c r="C745" s="56"/>
      <c r="D745" s="108"/>
      <c r="E745" s="56"/>
      <c r="F745" s="109"/>
      <c r="G745" s="110"/>
      <c r="H745" s="109"/>
    </row>
    <row r="746" spans="1:8" s="32" customFormat="1">
      <c r="A746" s="65" t="s">
        <v>137</v>
      </c>
      <c r="B746" s="66" t="s">
        <v>138</v>
      </c>
      <c r="C746" s="67"/>
      <c r="D746" s="68"/>
      <c r="E746" s="69"/>
      <c r="F746" s="67"/>
      <c r="G746" s="70"/>
      <c r="H746" s="31"/>
    </row>
    <row r="747" spans="1:8" s="32" customFormat="1">
      <c r="A747" s="26" t="s">
        <v>16</v>
      </c>
      <c r="B747" s="96" t="s">
        <v>286</v>
      </c>
      <c r="C747" s="67">
        <v>1878.3</v>
      </c>
      <c r="D747" s="68" t="s">
        <v>26</v>
      </c>
      <c r="E747" s="69"/>
      <c r="F747" s="73">
        <f>C747*E747</f>
        <v>0</v>
      </c>
      <c r="G747" s="70"/>
      <c r="H747" s="31"/>
    </row>
    <row r="748" spans="1:8" s="32" customFormat="1">
      <c r="A748" s="26" t="s">
        <v>19</v>
      </c>
      <c r="B748" s="96" t="s">
        <v>287</v>
      </c>
      <c r="C748" s="67">
        <v>382.92</v>
      </c>
      <c r="D748" s="68" t="s">
        <v>26</v>
      </c>
      <c r="E748" s="69"/>
      <c r="F748" s="73">
        <f>C748*E748</f>
        <v>0</v>
      </c>
      <c r="G748" s="70"/>
      <c r="H748" s="31"/>
    </row>
    <row r="749" spans="1:8" s="32" customFormat="1" ht="30">
      <c r="A749" s="26" t="s">
        <v>22</v>
      </c>
      <c r="B749" s="116" t="s">
        <v>288</v>
      </c>
      <c r="C749" s="67">
        <v>841.77</v>
      </c>
      <c r="D749" s="68" t="s">
        <v>26</v>
      </c>
      <c r="E749" s="69"/>
      <c r="F749" s="73">
        <f>C749*E749</f>
        <v>0</v>
      </c>
      <c r="G749" s="70"/>
      <c r="H749" s="31"/>
    </row>
    <row r="750" spans="1:8" s="32" customFormat="1" ht="30">
      <c r="A750" s="26" t="s">
        <v>24</v>
      </c>
      <c r="B750" s="116" t="s">
        <v>289</v>
      </c>
      <c r="C750" s="67">
        <v>841.77</v>
      </c>
      <c r="D750" s="68" t="s">
        <v>26</v>
      </c>
      <c r="E750" s="69"/>
      <c r="F750" s="73">
        <f>C750*E750</f>
        <v>0</v>
      </c>
      <c r="G750" s="70"/>
      <c r="H750" s="31"/>
    </row>
    <row r="751" spans="1:8" s="32" customFormat="1">
      <c r="A751" s="26" t="s">
        <v>27</v>
      </c>
      <c r="B751" s="96" t="s">
        <v>290</v>
      </c>
      <c r="C751" s="67">
        <v>1857.84</v>
      </c>
      <c r="D751" s="68" t="s">
        <v>21</v>
      </c>
      <c r="E751" s="69"/>
      <c r="F751" s="73">
        <f>C751*E751</f>
        <v>0</v>
      </c>
      <c r="G751" s="70">
        <f>SUM(F747:F751)</f>
        <v>0</v>
      </c>
      <c r="H751" s="31"/>
    </row>
    <row r="752" spans="1:8" ht="12" customHeight="1">
      <c r="A752" s="114"/>
      <c r="B752" s="115"/>
      <c r="C752" s="56"/>
      <c r="D752" s="108"/>
      <c r="E752" s="56"/>
      <c r="F752" s="109"/>
      <c r="G752" s="110"/>
      <c r="H752" s="109"/>
    </row>
    <row r="753" spans="1:10" s="32" customFormat="1">
      <c r="A753" s="65" t="s">
        <v>145</v>
      </c>
      <c r="B753" s="66" t="s">
        <v>146</v>
      </c>
      <c r="C753" s="67"/>
      <c r="D753" s="68"/>
      <c r="E753" s="69"/>
      <c r="F753" s="67"/>
      <c r="G753" s="70"/>
      <c r="H753" s="31"/>
    </row>
    <row r="754" spans="1:10" s="32" customFormat="1" ht="45">
      <c r="A754" s="26" t="s">
        <v>16</v>
      </c>
      <c r="B754" s="116" t="s">
        <v>147</v>
      </c>
      <c r="C754" s="67">
        <v>1031.95</v>
      </c>
      <c r="D754" s="68" t="s">
        <v>26</v>
      </c>
      <c r="E754" s="69"/>
      <c r="F754" s="73">
        <f>C754*E754</f>
        <v>0</v>
      </c>
      <c r="G754" s="70"/>
      <c r="H754" s="31"/>
    </row>
    <row r="755" spans="1:10" s="32" customFormat="1" ht="30">
      <c r="A755" s="26" t="s">
        <v>19</v>
      </c>
      <c r="B755" s="116" t="s">
        <v>369</v>
      </c>
      <c r="C755" s="67">
        <v>711.28</v>
      </c>
      <c r="D755" s="68" t="s">
        <v>26</v>
      </c>
      <c r="E755" s="69"/>
      <c r="F755" s="73">
        <f>C755*E755</f>
        <v>0</v>
      </c>
      <c r="G755" s="121"/>
      <c r="H755" s="31"/>
    </row>
    <row r="756" spans="1:10" s="32" customFormat="1" ht="30">
      <c r="A756" s="26" t="s">
        <v>22</v>
      </c>
      <c r="B756" s="116" t="s">
        <v>370</v>
      </c>
      <c r="C756" s="67">
        <v>106.69</v>
      </c>
      <c r="D756" s="68" t="s">
        <v>21</v>
      </c>
      <c r="E756" s="69"/>
      <c r="F756" s="73">
        <f>C756*E756</f>
        <v>0</v>
      </c>
      <c r="G756" s="121"/>
      <c r="H756" s="31"/>
    </row>
    <row r="757" spans="1:10" s="32" customFormat="1">
      <c r="A757" s="26" t="s">
        <v>24</v>
      </c>
      <c r="B757" s="32" t="s">
        <v>291</v>
      </c>
      <c r="C757" s="111">
        <v>125</v>
      </c>
      <c r="D757" s="146" t="s">
        <v>21</v>
      </c>
      <c r="E757" s="69"/>
      <c r="F757" s="73">
        <f>C757*E757</f>
        <v>0</v>
      </c>
      <c r="G757" s="70"/>
      <c r="H757" s="31"/>
    </row>
    <row r="758" spans="1:10" s="32" customFormat="1">
      <c r="A758" s="26" t="s">
        <v>27</v>
      </c>
      <c r="B758" s="32" t="s">
        <v>292</v>
      </c>
      <c r="C758" s="111">
        <v>103.01</v>
      </c>
      <c r="D758" s="146" t="s">
        <v>21</v>
      </c>
      <c r="E758" s="111"/>
      <c r="F758" s="73">
        <f>C758*E758</f>
        <v>0</v>
      </c>
      <c r="G758" s="70">
        <f>SUM(F754:F758)</f>
        <v>0</v>
      </c>
      <c r="H758" s="31"/>
    </row>
    <row r="759" spans="1:10" s="32" customFormat="1">
      <c r="A759" s="26"/>
      <c r="C759" s="111"/>
      <c r="D759" s="146"/>
      <c r="E759" s="111"/>
      <c r="F759" s="111"/>
      <c r="G759" s="144"/>
      <c r="H759" s="31"/>
    </row>
    <row r="760" spans="1:10" ht="18" customHeight="1">
      <c r="A760" s="106" t="s">
        <v>148</v>
      </c>
      <c r="B760" s="122" t="s">
        <v>149</v>
      </c>
      <c r="C760" s="123"/>
      <c r="D760" s="124"/>
      <c r="E760" s="120"/>
      <c r="F760" s="125"/>
      <c r="H760" s="127"/>
      <c r="I760" s="127"/>
      <c r="J760" s="128"/>
    </row>
    <row r="761" spans="1:10" ht="30">
      <c r="A761" s="51" t="s">
        <v>16</v>
      </c>
      <c r="B761" s="116" t="s">
        <v>293</v>
      </c>
      <c r="C761" s="123">
        <v>68.84</v>
      </c>
      <c r="D761" s="29" t="s">
        <v>294</v>
      </c>
      <c r="E761" s="120"/>
      <c r="F761" s="73">
        <f>C761*E761</f>
        <v>0</v>
      </c>
      <c r="H761" s="129"/>
      <c r="I761" s="123"/>
      <c r="J761" s="29"/>
    </row>
    <row r="762" spans="1:10" ht="30">
      <c r="A762" s="51" t="s">
        <v>19</v>
      </c>
      <c r="B762" s="116" t="s">
        <v>372</v>
      </c>
      <c r="C762" s="123">
        <v>67.010000000000005</v>
      </c>
      <c r="D762" s="29" t="s">
        <v>294</v>
      </c>
      <c r="E762" s="120"/>
      <c r="F762" s="73">
        <f>C762*E762</f>
        <v>0</v>
      </c>
      <c r="G762" s="126">
        <f>SUM(F761:F762)</f>
        <v>0</v>
      </c>
      <c r="H762" s="129"/>
      <c r="I762" s="123"/>
      <c r="J762" s="29"/>
    </row>
    <row r="763" spans="1:10" ht="12" customHeight="1">
      <c r="A763" s="114"/>
      <c r="B763" s="115"/>
      <c r="C763" s="56"/>
      <c r="D763" s="108"/>
      <c r="E763" s="56"/>
      <c r="F763" s="109"/>
      <c r="G763" s="110"/>
      <c r="H763" s="109"/>
    </row>
    <row r="764" spans="1:10" s="32" customFormat="1">
      <c r="A764" s="65" t="s">
        <v>152</v>
      </c>
      <c r="B764" s="66" t="s">
        <v>153</v>
      </c>
      <c r="C764" s="67"/>
      <c r="D764" s="130"/>
      <c r="E764" s="131"/>
      <c r="F764" s="67"/>
      <c r="G764" s="70"/>
      <c r="H764" s="31"/>
    </row>
    <row r="765" spans="1:10" s="32" customFormat="1" ht="30">
      <c r="A765" s="26" t="s">
        <v>16</v>
      </c>
      <c r="B765" s="96" t="s">
        <v>373</v>
      </c>
      <c r="C765" s="67">
        <v>2</v>
      </c>
      <c r="D765" s="132" t="s">
        <v>18</v>
      </c>
      <c r="E765" s="69"/>
      <c r="F765" s="67">
        <f>C765*E765</f>
        <v>0</v>
      </c>
      <c r="G765" s="70"/>
      <c r="H765" s="31"/>
    </row>
    <row r="766" spans="1:10" s="32" customFormat="1" ht="30">
      <c r="A766" s="26" t="s">
        <v>19</v>
      </c>
      <c r="B766" s="96" t="s">
        <v>374</v>
      </c>
      <c r="C766" s="67">
        <v>30</v>
      </c>
      <c r="D766" s="132" t="s">
        <v>18</v>
      </c>
      <c r="E766" s="69"/>
      <c r="F766" s="67">
        <f>C766*E766</f>
        <v>0</v>
      </c>
      <c r="G766" s="70"/>
      <c r="H766" s="31"/>
    </row>
    <row r="767" spans="1:10" s="32" customFormat="1" ht="30">
      <c r="A767" s="26" t="s">
        <v>22</v>
      </c>
      <c r="B767" s="27" t="s">
        <v>415</v>
      </c>
      <c r="C767" s="111">
        <v>34.020000000000003</v>
      </c>
      <c r="D767" s="146" t="s">
        <v>26</v>
      </c>
      <c r="E767" s="111"/>
      <c r="F767" s="67">
        <f>C767*E767</f>
        <v>0</v>
      </c>
      <c r="G767" s="137">
        <f>SUM(F765:F767)</f>
        <v>0</v>
      </c>
      <c r="H767" s="31"/>
    </row>
    <row r="768" spans="1:10" s="32" customFormat="1">
      <c r="A768" s="26"/>
      <c r="B768" s="96"/>
      <c r="C768" s="30"/>
      <c r="D768" s="132"/>
      <c r="E768" s="120"/>
      <c r="F768" s="30"/>
      <c r="G768" s="28"/>
      <c r="H768" s="31"/>
    </row>
    <row r="769" spans="1:11" s="123" customFormat="1" ht="14.25" customHeight="1">
      <c r="A769" s="106" t="s">
        <v>158</v>
      </c>
      <c r="B769" s="122" t="s">
        <v>159</v>
      </c>
      <c r="C769" s="30"/>
      <c r="D769" s="29"/>
      <c r="G769" s="135"/>
      <c r="H769" s="136"/>
      <c r="I769" s="136"/>
      <c r="J769" s="136"/>
      <c r="K769" s="136"/>
    </row>
    <row r="770" spans="1:11" s="123" customFormat="1">
      <c r="A770" s="51" t="s">
        <v>16</v>
      </c>
      <c r="B770" s="129" t="s">
        <v>160</v>
      </c>
      <c r="C770" s="30">
        <v>28.96</v>
      </c>
      <c r="D770" s="29" t="s">
        <v>26</v>
      </c>
      <c r="F770" s="67">
        <f>C770*E770</f>
        <v>0</v>
      </c>
      <c r="G770" s="137">
        <f>SUM(F770)</f>
        <v>0</v>
      </c>
      <c r="H770" s="136"/>
      <c r="I770" s="136"/>
      <c r="J770" s="136"/>
      <c r="K770" s="136"/>
    </row>
    <row r="771" spans="1:11" s="32" customFormat="1">
      <c r="A771" s="9"/>
      <c r="B771" s="133"/>
      <c r="C771" s="30"/>
      <c r="D771" s="134"/>
      <c r="E771" s="30"/>
      <c r="F771" s="30"/>
      <c r="G771" s="64"/>
      <c r="H771" s="31"/>
    </row>
    <row r="772" spans="1:11" s="123" customFormat="1">
      <c r="A772" s="65" t="s">
        <v>161</v>
      </c>
      <c r="B772" s="66" t="s">
        <v>162</v>
      </c>
      <c r="C772" s="138"/>
      <c r="D772" s="124"/>
      <c r="E772" s="138"/>
      <c r="F772" s="125"/>
      <c r="G772" s="135"/>
    </row>
    <row r="773" spans="1:11" s="32" customFormat="1">
      <c r="A773" s="26" t="s">
        <v>16</v>
      </c>
      <c r="B773" s="96" t="s">
        <v>377</v>
      </c>
      <c r="C773" s="67">
        <v>4</v>
      </c>
      <c r="D773" s="68" t="s">
        <v>18</v>
      </c>
      <c r="E773" s="69"/>
      <c r="F773" s="67">
        <f>C773*E773</f>
        <v>0</v>
      </c>
      <c r="G773" s="70"/>
      <c r="H773" s="31"/>
    </row>
    <row r="774" spans="1:11" s="32" customFormat="1">
      <c r="A774" s="26" t="s">
        <v>19</v>
      </c>
      <c r="B774" s="96" t="s">
        <v>164</v>
      </c>
      <c r="C774" s="67">
        <v>6</v>
      </c>
      <c r="D774" s="68" t="s">
        <v>18</v>
      </c>
      <c r="E774" s="69"/>
      <c r="F774" s="67">
        <f>C774*E774</f>
        <v>0</v>
      </c>
      <c r="G774" s="70"/>
      <c r="H774" s="31"/>
    </row>
    <row r="775" spans="1:11" s="32" customFormat="1">
      <c r="A775" s="26" t="s">
        <v>22</v>
      </c>
      <c r="B775" s="96" t="s">
        <v>378</v>
      </c>
      <c r="C775" s="67">
        <v>1</v>
      </c>
      <c r="D775" s="68" t="s">
        <v>18</v>
      </c>
      <c r="E775" s="69"/>
      <c r="F775" s="67">
        <f>C775*E775</f>
        <v>0</v>
      </c>
      <c r="G775" s="70"/>
      <c r="H775" s="31"/>
    </row>
    <row r="776" spans="1:11" s="32" customFormat="1" ht="30">
      <c r="A776" s="26" t="s">
        <v>24</v>
      </c>
      <c r="B776" s="96" t="s">
        <v>379</v>
      </c>
      <c r="C776" s="67">
        <v>30</v>
      </c>
      <c r="D776" s="68" t="s">
        <v>18</v>
      </c>
      <c r="E776" s="69"/>
      <c r="F776" s="67">
        <f>C776*E776</f>
        <v>0</v>
      </c>
      <c r="G776" s="70"/>
      <c r="H776" s="31"/>
    </row>
    <row r="777" spans="1:11" s="32" customFormat="1">
      <c r="A777" s="26" t="s">
        <v>27</v>
      </c>
      <c r="B777" s="96" t="s">
        <v>416</v>
      </c>
      <c r="C777" s="67">
        <v>2</v>
      </c>
      <c r="D777" s="68" t="s">
        <v>18</v>
      </c>
      <c r="E777" s="69"/>
      <c r="F777" s="67">
        <f>C777*E777</f>
        <v>0</v>
      </c>
      <c r="G777" s="70"/>
      <c r="H777" s="31"/>
    </row>
    <row r="778" spans="1:11" s="32" customFormat="1">
      <c r="A778" s="26" t="s">
        <v>30</v>
      </c>
      <c r="B778" s="96" t="s">
        <v>298</v>
      </c>
      <c r="C778" s="67">
        <v>2</v>
      </c>
      <c r="D778" s="68" t="s">
        <v>18</v>
      </c>
      <c r="E778" s="69"/>
      <c r="F778" s="67">
        <f>C778*E778</f>
        <v>0</v>
      </c>
      <c r="G778" s="70"/>
      <c r="H778" s="31"/>
    </row>
    <row r="779" spans="1:11" s="32" customFormat="1">
      <c r="A779" s="26" t="s">
        <v>32</v>
      </c>
      <c r="B779" s="96" t="s">
        <v>299</v>
      </c>
      <c r="C779" s="67">
        <v>4</v>
      </c>
      <c r="D779" s="68" t="s">
        <v>18</v>
      </c>
      <c r="E779" s="69"/>
      <c r="F779" s="67">
        <f>C779*E779</f>
        <v>0</v>
      </c>
      <c r="G779" s="70"/>
      <c r="H779" s="31"/>
    </row>
    <row r="780" spans="1:11" s="32" customFormat="1">
      <c r="A780" s="26" t="s">
        <v>68</v>
      </c>
      <c r="B780" s="96" t="s">
        <v>300</v>
      </c>
      <c r="C780" s="67">
        <v>4</v>
      </c>
      <c r="D780" s="68" t="s">
        <v>18</v>
      </c>
      <c r="E780" s="69"/>
      <c r="F780" s="67">
        <f>C780*E780</f>
        <v>0</v>
      </c>
      <c r="G780" s="70"/>
      <c r="H780" s="31"/>
    </row>
    <row r="781" spans="1:11" s="32" customFormat="1">
      <c r="A781" s="26" t="s">
        <v>70</v>
      </c>
      <c r="B781" s="96" t="s">
        <v>301</v>
      </c>
      <c r="C781" s="67">
        <v>32</v>
      </c>
      <c r="D781" s="68" t="s">
        <v>18</v>
      </c>
      <c r="E781" s="69"/>
      <c r="F781" s="67">
        <f>C781*E781</f>
        <v>0</v>
      </c>
      <c r="G781" s="70"/>
      <c r="H781" s="31"/>
    </row>
    <row r="782" spans="1:11" s="32" customFormat="1">
      <c r="A782" s="26" t="s">
        <v>112</v>
      </c>
      <c r="B782" s="96" t="s">
        <v>417</v>
      </c>
      <c r="C782" s="67">
        <v>4</v>
      </c>
      <c r="D782" s="68" t="s">
        <v>18</v>
      </c>
      <c r="E782" s="69"/>
      <c r="F782" s="67">
        <f>C782*E782</f>
        <v>0</v>
      </c>
      <c r="G782" s="70"/>
      <c r="H782" s="31"/>
    </row>
    <row r="783" spans="1:11" s="32" customFormat="1" ht="30">
      <c r="A783" s="26" t="s">
        <v>174</v>
      </c>
      <c r="B783" s="96" t="s">
        <v>383</v>
      </c>
      <c r="C783" s="67">
        <v>51.64</v>
      </c>
      <c r="D783" s="68" t="s">
        <v>21</v>
      </c>
      <c r="E783" s="69"/>
      <c r="F783" s="67">
        <f>C783*E783</f>
        <v>0</v>
      </c>
      <c r="G783" s="70"/>
      <c r="H783" s="31"/>
    </row>
    <row r="784" spans="1:11" s="123" customFormat="1" ht="30">
      <c r="A784" s="26" t="s">
        <v>176</v>
      </c>
      <c r="B784" s="96" t="s">
        <v>324</v>
      </c>
      <c r="C784" s="67">
        <v>176.75</v>
      </c>
      <c r="D784" s="68" t="s">
        <v>21</v>
      </c>
      <c r="E784" s="69"/>
      <c r="F784" s="67">
        <f>C784*E784</f>
        <v>0</v>
      </c>
      <c r="G784" s="135"/>
    </row>
    <row r="785" spans="1:8" ht="30">
      <c r="A785" s="26" t="s">
        <v>176</v>
      </c>
      <c r="B785" s="96" t="s">
        <v>418</v>
      </c>
      <c r="C785" s="67">
        <v>2.13</v>
      </c>
      <c r="D785" s="68" t="s">
        <v>21</v>
      </c>
      <c r="E785" s="69"/>
      <c r="F785" s="67">
        <f>C785*E785</f>
        <v>0</v>
      </c>
      <c r="G785" s="70"/>
      <c r="H785" s="5"/>
    </row>
    <row r="786" spans="1:8">
      <c r="A786" s="26" t="s">
        <v>178</v>
      </c>
      <c r="B786" s="96" t="s">
        <v>326</v>
      </c>
      <c r="C786" s="67">
        <v>25</v>
      </c>
      <c r="D786" s="68" t="s">
        <v>18</v>
      </c>
      <c r="E786" s="69"/>
      <c r="F786" s="67">
        <f>C786*E786</f>
        <v>0</v>
      </c>
      <c r="G786" s="70"/>
      <c r="H786" s="5"/>
    </row>
    <row r="787" spans="1:8">
      <c r="A787" s="26" t="s">
        <v>180</v>
      </c>
      <c r="B787" s="96" t="s">
        <v>419</v>
      </c>
      <c r="C787" s="67">
        <v>8</v>
      </c>
      <c r="D787" s="68" t="s">
        <v>18</v>
      </c>
      <c r="E787" s="69"/>
      <c r="F787" s="67">
        <f>C787*E787</f>
        <v>0</v>
      </c>
      <c r="G787" s="70"/>
      <c r="H787" s="5"/>
    </row>
    <row r="788" spans="1:8" ht="30">
      <c r="A788" s="26" t="s">
        <v>182</v>
      </c>
      <c r="B788" s="96" t="s">
        <v>173</v>
      </c>
      <c r="C788" s="67">
        <v>361.47</v>
      </c>
      <c r="D788" s="68" t="s">
        <v>21</v>
      </c>
      <c r="E788" s="69"/>
      <c r="F788" s="67">
        <f>C788*E788</f>
        <v>0</v>
      </c>
      <c r="G788" s="70"/>
      <c r="H788" s="5"/>
    </row>
    <row r="789" spans="1:8" ht="30">
      <c r="A789" s="26" t="s">
        <v>184</v>
      </c>
      <c r="B789" s="96" t="s">
        <v>175</v>
      </c>
      <c r="C789" s="67">
        <v>213.83</v>
      </c>
      <c r="D789" s="68" t="s">
        <v>21</v>
      </c>
      <c r="E789" s="69"/>
      <c r="F789" s="67">
        <f>C789*E789</f>
        <v>0</v>
      </c>
      <c r="G789" s="70"/>
      <c r="H789" s="5"/>
    </row>
    <row r="790" spans="1:8" s="123" customFormat="1" ht="30">
      <c r="A790" s="26" t="s">
        <v>186</v>
      </c>
      <c r="B790" s="96" t="s">
        <v>177</v>
      </c>
      <c r="C790" s="67">
        <v>64.790000000000006</v>
      </c>
      <c r="D790" s="68" t="s">
        <v>21</v>
      </c>
      <c r="E790" s="69"/>
      <c r="F790" s="67">
        <f>C790*E790</f>
        <v>0</v>
      </c>
      <c r="G790" s="135"/>
    </row>
    <row r="791" spans="1:8" s="123" customFormat="1" ht="30">
      <c r="A791" s="26" t="s">
        <v>188</v>
      </c>
      <c r="B791" s="96" t="s">
        <v>185</v>
      </c>
      <c r="C791" s="67">
        <v>127.26</v>
      </c>
      <c r="D791" s="68" t="s">
        <v>21</v>
      </c>
      <c r="E791" s="69"/>
      <c r="F791" s="67">
        <f>C791*E791</f>
        <v>0</v>
      </c>
      <c r="G791" s="135"/>
    </row>
    <row r="792" spans="1:8" s="123" customFormat="1" ht="30">
      <c r="A792" s="26" t="s">
        <v>190</v>
      </c>
      <c r="B792" s="96" t="s">
        <v>187</v>
      </c>
      <c r="C792" s="67">
        <v>61.92</v>
      </c>
      <c r="D792" s="68" t="s">
        <v>21</v>
      </c>
      <c r="E792" s="69"/>
      <c r="F792" s="67">
        <f>C792*E792</f>
        <v>0</v>
      </c>
      <c r="G792" s="135"/>
    </row>
    <row r="793" spans="1:8">
      <c r="A793" s="26" t="s">
        <v>193</v>
      </c>
      <c r="B793" s="96" t="s">
        <v>189</v>
      </c>
      <c r="C793" s="67">
        <v>18</v>
      </c>
      <c r="D793" s="68" t="s">
        <v>18</v>
      </c>
      <c r="E793" s="69"/>
      <c r="F793" s="67">
        <f>C793*E793</f>
        <v>0</v>
      </c>
      <c r="H793" s="5"/>
    </row>
    <row r="794" spans="1:8">
      <c r="A794" s="26" t="s">
        <v>196</v>
      </c>
      <c r="B794" s="139" t="s">
        <v>170</v>
      </c>
      <c r="C794" s="67">
        <v>4</v>
      </c>
      <c r="D794" s="68" t="s">
        <v>171</v>
      </c>
      <c r="E794" s="69"/>
      <c r="F794" s="67">
        <f>C794*E794</f>
        <v>0</v>
      </c>
      <c r="G794" s="70"/>
      <c r="H794" s="5"/>
    </row>
    <row r="795" spans="1:8" s="32" customFormat="1">
      <c r="A795" s="26" t="s">
        <v>306</v>
      </c>
      <c r="B795" s="96" t="s">
        <v>305</v>
      </c>
      <c r="C795" s="67">
        <v>2.04</v>
      </c>
      <c r="D795" s="68" t="s">
        <v>192</v>
      </c>
      <c r="E795" s="69"/>
      <c r="F795" s="67">
        <f>C795*E795</f>
        <v>0</v>
      </c>
      <c r="G795" s="70"/>
      <c r="H795" s="31"/>
    </row>
    <row r="796" spans="1:8">
      <c r="A796" s="140" t="s">
        <v>327</v>
      </c>
      <c r="B796" s="139" t="s">
        <v>194</v>
      </c>
      <c r="C796" s="67">
        <v>1</v>
      </c>
      <c r="D796" s="29" t="s">
        <v>195</v>
      </c>
      <c r="E796" s="120"/>
      <c r="F796" s="67">
        <f>C796*E796</f>
        <v>0</v>
      </c>
      <c r="G796" s="110"/>
      <c r="H796" s="5"/>
    </row>
    <row r="797" spans="1:8">
      <c r="A797" s="140" t="s">
        <v>346</v>
      </c>
      <c r="B797" s="139" t="s">
        <v>197</v>
      </c>
      <c r="C797" s="67">
        <v>1</v>
      </c>
      <c r="D797" s="29" t="s">
        <v>195</v>
      </c>
      <c r="E797" s="120"/>
      <c r="F797" s="67">
        <f>C797*E797</f>
        <v>0</v>
      </c>
      <c r="G797" s="142">
        <f>SUM(F773:F797)</f>
        <v>0</v>
      </c>
      <c r="H797" s="5"/>
    </row>
    <row r="798" spans="1:8" ht="12.75" customHeight="1">
      <c r="A798" s="143"/>
      <c r="C798" s="56"/>
      <c r="E798" s="56"/>
      <c r="H798" s="5"/>
    </row>
    <row r="799" spans="1:8" s="32" customFormat="1">
      <c r="A799" s="65" t="s">
        <v>198</v>
      </c>
      <c r="B799" s="127" t="s">
        <v>347</v>
      </c>
      <c r="C799" s="67"/>
      <c r="D799" s="68"/>
      <c r="E799" s="69"/>
      <c r="F799" s="67"/>
      <c r="G799" s="144"/>
      <c r="H799" s="31"/>
    </row>
    <row r="800" spans="1:8" s="32" customFormat="1" ht="15.75" customHeight="1">
      <c r="A800" s="26" t="s">
        <v>16</v>
      </c>
      <c r="B800" s="96" t="s">
        <v>420</v>
      </c>
      <c r="C800" s="67">
        <v>105</v>
      </c>
      <c r="D800" s="68" t="s">
        <v>21</v>
      </c>
      <c r="E800" s="69"/>
      <c r="F800" s="67">
        <f>C800*E800</f>
        <v>0</v>
      </c>
      <c r="G800" s="70"/>
      <c r="H800" s="31"/>
    </row>
    <row r="801" spans="1:8" s="32" customFormat="1" ht="30">
      <c r="A801" s="26" t="s">
        <v>19</v>
      </c>
      <c r="B801" s="96" t="s">
        <v>308</v>
      </c>
      <c r="C801" s="67">
        <v>27.99</v>
      </c>
      <c r="D801" s="68" t="s">
        <v>21</v>
      </c>
      <c r="E801" s="69"/>
      <c r="F801" s="67">
        <f>C801*E801</f>
        <v>0</v>
      </c>
      <c r="G801" s="70">
        <f>SUM(F800:F801)</f>
        <v>0</v>
      </c>
      <c r="H801" s="31"/>
    </row>
    <row r="802" spans="1:8" s="32" customFormat="1">
      <c r="A802" s="26"/>
      <c r="B802" s="96"/>
      <c r="C802" s="67"/>
      <c r="D802" s="68"/>
      <c r="E802" s="69"/>
      <c r="F802" s="67"/>
      <c r="G802" s="70"/>
      <c r="H802" s="31"/>
    </row>
    <row r="803" spans="1:8" s="32" customFormat="1">
      <c r="A803" s="65" t="s">
        <v>243</v>
      </c>
      <c r="B803" s="127" t="s">
        <v>244</v>
      </c>
      <c r="C803" s="67"/>
      <c r="D803" s="68"/>
      <c r="E803" s="69"/>
      <c r="F803" s="67"/>
      <c r="G803" s="144"/>
      <c r="H803" s="31"/>
    </row>
    <row r="804" spans="1:8" s="32" customFormat="1">
      <c r="A804" s="26" t="s">
        <v>16</v>
      </c>
      <c r="B804" s="96" t="s">
        <v>245</v>
      </c>
      <c r="C804" s="67">
        <v>18</v>
      </c>
      <c r="D804" s="68" t="s">
        <v>18</v>
      </c>
      <c r="E804" s="69"/>
      <c r="F804" s="67">
        <f>C804*E804</f>
        <v>0</v>
      </c>
      <c r="G804" s="70"/>
      <c r="H804" s="31"/>
    </row>
    <row r="805" spans="1:8" s="32" customFormat="1">
      <c r="A805" s="26" t="s">
        <v>19</v>
      </c>
      <c r="B805" s="96" t="s">
        <v>421</v>
      </c>
      <c r="C805" s="67">
        <v>22</v>
      </c>
      <c r="D805" s="68" t="s">
        <v>18</v>
      </c>
      <c r="E805" s="69"/>
      <c r="F805" s="67">
        <f>C805*E805</f>
        <v>0</v>
      </c>
      <c r="G805" s="70"/>
      <c r="H805" s="31"/>
    </row>
    <row r="806" spans="1:8" s="32" customFormat="1">
      <c r="A806" s="26" t="s">
        <v>22</v>
      </c>
      <c r="B806" s="96" t="s">
        <v>422</v>
      </c>
      <c r="C806" s="67">
        <v>22</v>
      </c>
      <c r="D806" s="68" t="s">
        <v>18</v>
      </c>
      <c r="E806" s="69"/>
      <c r="F806" s="67">
        <f>C806*E806</f>
        <v>0</v>
      </c>
      <c r="G806" s="70"/>
      <c r="H806" s="31"/>
    </row>
    <row r="807" spans="1:8" s="32" customFormat="1">
      <c r="A807" s="26" t="s">
        <v>24</v>
      </c>
      <c r="B807" s="96" t="s">
        <v>423</v>
      </c>
      <c r="C807" s="67">
        <v>4</v>
      </c>
      <c r="D807" s="68" t="s">
        <v>18</v>
      </c>
      <c r="E807" s="69"/>
      <c r="F807" s="67">
        <f>C807*E807</f>
        <v>0</v>
      </c>
      <c r="G807" s="70"/>
      <c r="H807" s="31"/>
    </row>
    <row r="808" spans="1:8" s="32" customFormat="1">
      <c r="A808" s="26" t="s">
        <v>27</v>
      </c>
      <c r="B808" s="96" t="s">
        <v>394</v>
      </c>
      <c r="C808" s="67">
        <v>16</v>
      </c>
      <c r="D808" s="68" t="s">
        <v>18</v>
      </c>
      <c r="E808" s="69"/>
      <c r="F808" s="67">
        <f>C808*E808</f>
        <v>0</v>
      </c>
      <c r="G808" s="70"/>
      <c r="H808" s="31"/>
    </row>
    <row r="809" spans="1:8" s="32" customFormat="1">
      <c r="A809" s="26" t="s">
        <v>30</v>
      </c>
      <c r="B809" s="96" t="s">
        <v>251</v>
      </c>
      <c r="C809" s="67">
        <v>40</v>
      </c>
      <c r="D809" s="68" t="s">
        <v>18</v>
      </c>
      <c r="E809" s="69"/>
      <c r="F809" s="67">
        <f>C809*E809</f>
        <v>0</v>
      </c>
      <c r="G809" s="70"/>
      <c r="H809" s="31"/>
    </row>
    <row r="810" spans="1:8" s="32" customFormat="1">
      <c r="A810" s="26" t="s">
        <v>32</v>
      </c>
      <c r="B810" s="96" t="s">
        <v>424</v>
      </c>
      <c r="C810" s="67">
        <v>18</v>
      </c>
      <c r="D810" s="68" t="s">
        <v>18</v>
      </c>
      <c r="E810" s="69"/>
      <c r="F810" s="67">
        <f>C810*E810</f>
        <v>0</v>
      </c>
      <c r="G810" s="70"/>
      <c r="H810" s="31"/>
    </row>
    <row r="811" spans="1:8" s="32" customFormat="1">
      <c r="A811" s="26" t="s">
        <v>68</v>
      </c>
      <c r="B811" s="96" t="s">
        <v>253</v>
      </c>
      <c r="C811" s="67">
        <v>756</v>
      </c>
      <c r="D811" s="68" t="s">
        <v>18</v>
      </c>
      <c r="E811" s="69"/>
      <c r="F811" s="67">
        <f>C811*E811</f>
        <v>0</v>
      </c>
      <c r="G811" s="70"/>
      <c r="H811" s="31"/>
    </row>
    <row r="812" spans="1:8" s="32" customFormat="1">
      <c r="A812" s="26" t="s">
        <v>70</v>
      </c>
      <c r="B812" s="96" t="s">
        <v>425</v>
      </c>
      <c r="C812" s="67">
        <v>1060.5245514931962</v>
      </c>
      <c r="D812" s="68" t="s">
        <v>26</v>
      </c>
      <c r="E812" s="69"/>
      <c r="F812" s="67">
        <f>C812*E812</f>
        <v>0</v>
      </c>
      <c r="G812" s="70"/>
      <c r="H812" s="31"/>
    </row>
    <row r="813" spans="1:8" s="32" customFormat="1">
      <c r="A813" s="26" t="s">
        <v>112</v>
      </c>
      <c r="B813" s="96" t="s">
        <v>255</v>
      </c>
      <c r="C813" s="67">
        <v>1.5</v>
      </c>
      <c r="D813" s="68" t="s">
        <v>256</v>
      </c>
      <c r="E813" s="69"/>
      <c r="F813" s="67">
        <f>C813*E813</f>
        <v>0</v>
      </c>
      <c r="G813" s="70">
        <f>SUM(F804:F813)</f>
        <v>0</v>
      </c>
      <c r="H813" s="31"/>
    </row>
    <row r="814" spans="1:8" s="32" customFormat="1">
      <c r="A814" s="26"/>
      <c r="B814" s="96"/>
      <c r="C814" s="67"/>
      <c r="D814" s="68"/>
      <c r="E814" s="69"/>
      <c r="F814" s="67"/>
      <c r="G814" s="70"/>
      <c r="H814" s="31"/>
    </row>
    <row r="815" spans="1:8" s="32" customFormat="1">
      <c r="A815" s="65" t="s">
        <v>257</v>
      </c>
      <c r="B815" s="66" t="s">
        <v>258</v>
      </c>
      <c r="C815" s="67"/>
      <c r="D815" s="68"/>
      <c r="E815" s="69"/>
      <c r="F815" s="67"/>
      <c r="G815" s="70"/>
      <c r="H815" s="31"/>
    </row>
    <row r="816" spans="1:8" s="32" customFormat="1">
      <c r="A816" s="26" t="s">
        <v>16</v>
      </c>
      <c r="B816" s="96" t="s">
        <v>259</v>
      </c>
      <c r="C816" s="67">
        <v>2586.7399999999998</v>
      </c>
      <c r="D816" s="68" t="s">
        <v>26</v>
      </c>
      <c r="E816" s="69"/>
      <c r="F816" s="67">
        <f>C816*E816</f>
        <v>0</v>
      </c>
      <c r="G816" s="70"/>
      <c r="H816" s="31"/>
    </row>
    <row r="817" spans="1:8" s="32" customFormat="1" ht="30">
      <c r="A817" s="26" t="s">
        <v>19</v>
      </c>
      <c r="B817" s="96" t="s">
        <v>397</v>
      </c>
      <c r="C817" s="67">
        <v>2203.8200000000002</v>
      </c>
      <c r="D817" s="68" t="s">
        <v>26</v>
      </c>
      <c r="E817" s="69"/>
      <c r="F817" s="67">
        <f>C817*E817</f>
        <v>0</v>
      </c>
      <c r="G817" s="144"/>
      <c r="H817" s="31"/>
    </row>
    <row r="818" spans="1:8" s="32" customFormat="1" ht="15" customHeight="1">
      <c r="A818" s="26" t="s">
        <v>22</v>
      </c>
      <c r="B818" s="96" t="s">
        <v>315</v>
      </c>
      <c r="C818" s="67">
        <v>382.92</v>
      </c>
      <c r="D818" s="68" t="s">
        <v>26</v>
      </c>
      <c r="E818" s="69"/>
      <c r="F818" s="67">
        <f>C818*E818</f>
        <v>0</v>
      </c>
      <c r="G818" s="70">
        <f>SUM(F816:F818)</f>
        <v>0</v>
      </c>
      <c r="H818" s="31"/>
    </row>
    <row r="819" spans="1:8" ht="12.75" customHeight="1">
      <c r="A819" s="143"/>
      <c r="C819" s="56"/>
      <c r="E819" s="56"/>
      <c r="H819" s="5"/>
    </row>
    <row r="820" spans="1:8" ht="12.75" customHeight="1">
      <c r="A820" s="143"/>
      <c r="C820" s="56"/>
      <c r="E820" s="56"/>
      <c r="H820" s="5"/>
    </row>
    <row r="821" spans="1:8" s="32" customFormat="1">
      <c r="A821" s="65" t="s">
        <v>261</v>
      </c>
      <c r="B821" s="66" t="s">
        <v>262</v>
      </c>
      <c r="C821" s="67"/>
      <c r="D821" s="68"/>
      <c r="E821" s="69"/>
      <c r="F821" s="67"/>
      <c r="G821" s="70"/>
      <c r="H821" s="31"/>
    </row>
    <row r="822" spans="1:8" s="32" customFormat="1" ht="45">
      <c r="A822" s="26" t="s">
        <v>263</v>
      </c>
      <c r="B822" s="154" t="s">
        <v>264</v>
      </c>
      <c r="C822" s="155">
        <v>2</v>
      </c>
      <c r="D822" s="68" t="s">
        <v>18</v>
      </c>
      <c r="E822" s="69"/>
      <c r="F822" s="73">
        <f>C822*E822</f>
        <v>0</v>
      </c>
      <c r="G822" s="111"/>
      <c r="H822" s="31"/>
    </row>
    <row r="823" spans="1:8" s="32" customFormat="1" ht="30">
      <c r="A823" s="26" t="s">
        <v>19</v>
      </c>
      <c r="B823" s="154" t="s">
        <v>265</v>
      </c>
      <c r="C823" s="155">
        <v>2</v>
      </c>
      <c r="D823" s="68" t="s">
        <v>18</v>
      </c>
      <c r="E823" s="69"/>
      <c r="F823" s="73">
        <f>C823*E823</f>
        <v>0</v>
      </c>
      <c r="G823" s="70"/>
      <c r="H823" s="31"/>
    </row>
    <row r="824" spans="1:8" s="32" customFormat="1" ht="30">
      <c r="A824" s="26" t="s">
        <v>22</v>
      </c>
      <c r="B824" s="96" t="s">
        <v>426</v>
      </c>
      <c r="C824" s="67">
        <v>230.75</v>
      </c>
      <c r="D824" s="68" t="s">
        <v>26</v>
      </c>
      <c r="E824" s="69"/>
      <c r="F824" s="67">
        <f>C824*E824</f>
        <v>0</v>
      </c>
      <c r="G824" s="144">
        <f>SUM(F822:F824)</f>
        <v>0</v>
      </c>
      <c r="H824" s="31"/>
    </row>
    <row r="825" spans="1:8" s="32" customFormat="1">
      <c r="A825" s="26"/>
      <c r="B825" s="116"/>
      <c r="C825" s="67"/>
      <c r="D825" s="68"/>
      <c r="E825" s="69"/>
      <c r="F825" s="67"/>
      <c r="G825" s="144"/>
      <c r="H825" s="31"/>
    </row>
    <row r="826" spans="1:8" s="32" customFormat="1">
      <c r="A826" s="65" t="s">
        <v>266</v>
      </c>
      <c r="B826" s="66" t="s">
        <v>267</v>
      </c>
      <c r="C826" s="67"/>
      <c r="D826" s="68"/>
      <c r="E826" s="69"/>
      <c r="F826" s="67"/>
      <c r="G826" s="70"/>
      <c r="H826" s="31"/>
    </row>
    <row r="827" spans="1:8" s="32" customFormat="1">
      <c r="A827" s="117" t="s">
        <v>16</v>
      </c>
      <c r="B827" s="129" t="s">
        <v>268</v>
      </c>
      <c r="C827" s="67">
        <v>1</v>
      </c>
      <c r="D827" s="68" t="s">
        <v>18</v>
      </c>
      <c r="E827" s="69"/>
      <c r="F827" s="67">
        <f>C827*E827</f>
        <v>0</v>
      </c>
      <c r="G827" s="110"/>
      <c r="H827" s="31"/>
    </row>
    <row r="828" spans="1:8" s="32" customFormat="1">
      <c r="A828" s="26" t="s">
        <v>19</v>
      </c>
      <c r="B828" s="129" t="s">
        <v>269</v>
      </c>
      <c r="C828" s="67">
        <v>1</v>
      </c>
      <c r="D828" s="68" t="s">
        <v>18</v>
      </c>
      <c r="E828" s="69"/>
      <c r="F828" s="67">
        <f>C828*E828</f>
        <v>0</v>
      </c>
      <c r="G828" s="110"/>
      <c r="H828" s="31"/>
    </row>
    <row r="829" spans="1:8" ht="30">
      <c r="A829" s="26" t="s">
        <v>22</v>
      </c>
      <c r="B829" s="129" t="s">
        <v>270</v>
      </c>
      <c r="C829" s="67">
        <v>12</v>
      </c>
      <c r="D829" s="68" t="s">
        <v>18</v>
      </c>
      <c r="E829" s="69"/>
      <c r="F829" s="67">
        <f>C829*E829</f>
        <v>0</v>
      </c>
      <c r="G829" s="70"/>
      <c r="H829" s="5"/>
    </row>
    <row r="830" spans="1:8" s="32" customFormat="1">
      <c r="A830" s="26" t="s">
        <v>24</v>
      </c>
      <c r="B830" s="129" t="s">
        <v>271</v>
      </c>
      <c r="C830" s="67">
        <v>1</v>
      </c>
      <c r="D830" s="68" t="s">
        <v>18</v>
      </c>
      <c r="E830" s="69"/>
      <c r="F830" s="67">
        <f>C830*E830</f>
        <v>0</v>
      </c>
      <c r="G830" s="110"/>
      <c r="H830" s="31"/>
    </row>
    <row r="831" spans="1:8" s="32" customFormat="1">
      <c r="A831" s="26" t="s">
        <v>27</v>
      </c>
      <c r="B831" s="129" t="s">
        <v>272</v>
      </c>
      <c r="C831" s="67">
        <v>1</v>
      </c>
      <c r="D831" s="68" t="s">
        <v>18</v>
      </c>
      <c r="E831" s="69"/>
      <c r="F831" s="67">
        <f>C831*E831</f>
        <v>0</v>
      </c>
      <c r="G831" s="110">
        <f>SUM(F827:F831)</f>
        <v>0</v>
      </c>
      <c r="H831" s="31"/>
    </row>
    <row r="832" spans="1:8" ht="12.75" customHeight="1">
      <c r="A832" s="143"/>
      <c r="C832" s="56"/>
      <c r="E832" s="56"/>
      <c r="H832" s="5"/>
    </row>
    <row r="833" spans="1:17" s="32" customFormat="1">
      <c r="A833" s="60"/>
      <c r="B833" s="61" t="s">
        <v>427</v>
      </c>
      <c r="C833" s="61"/>
      <c r="D833" s="61"/>
      <c r="E833" s="61"/>
      <c r="F833" s="28" t="s">
        <v>35</v>
      </c>
      <c r="G833" s="62">
        <f>SUM(G719:G831)</f>
        <v>0</v>
      </c>
      <c r="H833" s="40"/>
    </row>
    <row r="834" spans="1:17" ht="12.75" customHeight="1">
      <c r="A834" s="143"/>
      <c r="C834" s="56"/>
      <c r="E834" s="56"/>
      <c r="H834" s="5"/>
    </row>
    <row r="835" spans="1:17" s="32" customFormat="1" ht="15" customHeight="1">
      <c r="A835" s="33" t="s">
        <v>428</v>
      </c>
      <c r="B835" s="63" t="s">
        <v>429</v>
      </c>
      <c r="C835" s="63"/>
      <c r="D835" s="63"/>
      <c r="E835" s="63"/>
      <c r="F835" s="30"/>
      <c r="G835" s="28"/>
      <c r="H835" s="40"/>
    </row>
    <row r="836" spans="1:17" ht="12.75" customHeight="1">
      <c r="A836" s="143"/>
      <c r="C836" s="56"/>
      <c r="E836" s="56"/>
      <c r="H836" s="5"/>
    </row>
    <row r="837" spans="1:17" s="102" customFormat="1" ht="15.95" customHeight="1">
      <c r="A837" s="42" t="s">
        <v>14</v>
      </c>
      <c r="B837" s="101" t="s">
        <v>118</v>
      </c>
      <c r="C837" s="52"/>
      <c r="E837" s="45"/>
      <c r="F837" s="46"/>
      <c r="G837" s="57"/>
      <c r="H837" s="48"/>
      <c r="J837" s="103"/>
      <c r="K837" s="103"/>
      <c r="L837" s="103"/>
      <c r="M837" s="103"/>
      <c r="N837" s="103"/>
      <c r="O837" s="103"/>
      <c r="P837" s="103"/>
      <c r="Q837" s="103"/>
    </row>
    <row r="838" spans="1:17" s="49" customFormat="1" ht="15.95" customHeight="1">
      <c r="A838" s="51" t="s">
        <v>16</v>
      </c>
      <c r="B838" s="14" t="s">
        <v>119</v>
      </c>
      <c r="C838" s="30">
        <v>692.4</v>
      </c>
      <c r="D838" s="49" t="s">
        <v>26</v>
      </c>
      <c r="E838" s="54"/>
      <c r="F838" s="55">
        <f>C838*E838</f>
        <v>0</v>
      </c>
      <c r="G838" s="57">
        <f>SUM(F838)</f>
        <v>0</v>
      </c>
      <c r="H838" s="48"/>
      <c r="J838" s="50"/>
      <c r="K838" s="50"/>
      <c r="L838" s="50"/>
      <c r="M838" s="50"/>
      <c r="N838" s="50"/>
      <c r="O838" s="50"/>
      <c r="P838" s="50"/>
      <c r="Q838" s="50"/>
    </row>
    <row r="839" spans="1:17" s="49" customFormat="1" ht="15.95" customHeight="1">
      <c r="A839" s="51"/>
      <c r="B839" s="14"/>
      <c r="C839" s="30"/>
      <c r="E839" s="54"/>
      <c r="F839" s="55"/>
      <c r="G839" s="48"/>
      <c r="H839" s="48"/>
      <c r="J839" s="50"/>
      <c r="K839" s="50"/>
      <c r="L839" s="50"/>
      <c r="M839" s="50"/>
      <c r="N839" s="50"/>
      <c r="O839" s="50"/>
      <c r="P839" s="50"/>
      <c r="Q839" s="50"/>
    </row>
    <row r="840" spans="1:17" s="102" customFormat="1" ht="15.95" customHeight="1">
      <c r="A840" s="42" t="s">
        <v>36</v>
      </c>
      <c r="B840" s="101" t="s">
        <v>120</v>
      </c>
      <c r="C840" s="52"/>
      <c r="E840" s="45"/>
      <c r="F840" s="46"/>
      <c r="G840" s="57"/>
      <c r="H840" s="48"/>
      <c r="J840" s="103"/>
      <c r="K840" s="103"/>
      <c r="L840" s="103"/>
      <c r="M840" s="103"/>
      <c r="N840" s="103"/>
      <c r="O840" s="103"/>
      <c r="P840" s="103"/>
      <c r="Q840" s="103"/>
    </row>
    <row r="841" spans="1:17" s="102" customFormat="1" ht="15.95" customHeight="1">
      <c r="A841" s="51" t="s">
        <v>16</v>
      </c>
      <c r="B841" s="58" t="s">
        <v>121</v>
      </c>
      <c r="C841" s="52">
        <v>219.89</v>
      </c>
      <c r="D841" s="49" t="s">
        <v>29</v>
      </c>
      <c r="E841" s="55"/>
      <c r="F841" s="55">
        <f>C841*E841</f>
        <v>0</v>
      </c>
      <c r="G841" s="57"/>
      <c r="H841" s="48"/>
      <c r="J841" s="103"/>
      <c r="K841" s="103"/>
      <c r="L841" s="103"/>
      <c r="M841" s="103"/>
      <c r="N841" s="103"/>
      <c r="O841" s="103"/>
      <c r="P841" s="103"/>
      <c r="Q841" s="103"/>
    </row>
    <row r="842" spans="1:17" s="49" customFormat="1" ht="15.95" customHeight="1">
      <c r="A842" s="51" t="s">
        <v>19</v>
      </c>
      <c r="B842" s="58" t="s">
        <v>122</v>
      </c>
      <c r="C842" s="52">
        <v>98.71</v>
      </c>
      <c r="D842" s="49" t="s">
        <v>29</v>
      </c>
      <c r="E842" s="55"/>
      <c r="F842" s="55">
        <f>C842*E842</f>
        <v>0</v>
      </c>
      <c r="G842" s="57"/>
      <c r="H842" s="48"/>
      <c r="J842" s="50"/>
      <c r="K842" s="50"/>
      <c r="L842" s="50"/>
      <c r="M842" s="50"/>
      <c r="N842" s="50"/>
      <c r="O842" s="50"/>
      <c r="P842" s="50"/>
      <c r="Q842" s="50"/>
    </row>
    <row r="843" spans="1:17" s="49" customFormat="1" ht="15.95" customHeight="1">
      <c r="A843" s="51" t="s">
        <v>22</v>
      </c>
      <c r="B843" s="58" t="s">
        <v>123</v>
      </c>
      <c r="C843" s="56">
        <v>276.95999999999998</v>
      </c>
      <c r="D843" s="49" t="s">
        <v>26</v>
      </c>
      <c r="E843" s="55"/>
      <c r="F843" s="55">
        <f>C843*E843</f>
        <v>0</v>
      </c>
      <c r="G843" s="57"/>
      <c r="H843" s="48"/>
      <c r="J843" s="50"/>
      <c r="K843" s="50"/>
      <c r="L843" s="50"/>
      <c r="M843" s="50"/>
      <c r="N843" s="50"/>
      <c r="O843" s="50"/>
      <c r="P843" s="50"/>
      <c r="Q843" s="50"/>
    </row>
    <row r="844" spans="1:17" s="49" customFormat="1" ht="15.95" customHeight="1">
      <c r="A844" s="51" t="s">
        <v>24</v>
      </c>
      <c r="B844" s="58" t="s">
        <v>124</v>
      </c>
      <c r="C844" s="52">
        <v>157.53</v>
      </c>
      <c r="D844" s="49" t="s">
        <v>29</v>
      </c>
      <c r="E844" s="55"/>
      <c r="F844" s="55">
        <f>C844*E844</f>
        <v>0</v>
      </c>
      <c r="G844" s="57">
        <f>SUM(F841:F844)</f>
        <v>0</v>
      </c>
      <c r="H844" s="48"/>
      <c r="J844" s="50"/>
      <c r="K844" s="50"/>
      <c r="L844" s="50"/>
      <c r="M844" s="50"/>
      <c r="N844" s="50"/>
      <c r="O844" s="50"/>
      <c r="P844" s="50"/>
      <c r="Q844" s="50"/>
    </row>
    <row r="845" spans="1:17" ht="12.75" customHeight="1">
      <c r="A845" s="143"/>
      <c r="C845" s="56"/>
      <c r="E845" s="56"/>
      <c r="H845" s="5"/>
    </row>
    <row r="846" spans="1:17">
      <c r="A846" s="106" t="s">
        <v>125</v>
      </c>
      <c r="B846" s="107" t="s">
        <v>126</v>
      </c>
      <c r="C846" s="56"/>
      <c r="D846" s="108"/>
      <c r="E846" s="56"/>
      <c r="F846" s="109"/>
      <c r="G846" s="110"/>
      <c r="H846" s="5"/>
    </row>
    <row r="847" spans="1:17" s="102" customFormat="1" ht="15.75" customHeight="1">
      <c r="A847" s="51" t="s">
        <v>16</v>
      </c>
      <c r="B847" s="58" t="s">
        <v>430</v>
      </c>
      <c r="C847" s="52">
        <v>27.04</v>
      </c>
      <c r="D847" s="49" t="s">
        <v>29</v>
      </c>
      <c r="E847" s="54"/>
      <c r="F847" s="55">
        <f>C847*E847</f>
        <v>0</v>
      </c>
      <c r="G847" s="57"/>
      <c r="H847" s="48"/>
      <c r="J847" s="103"/>
      <c r="K847" s="103"/>
      <c r="L847" s="103"/>
      <c r="M847" s="103"/>
      <c r="N847" s="103"/>
      <c r="O847" s="103"/>
      <c r="P847" s="103"/>
      <c r="Q847" s="103"/>
    </row>
    <row r="848" spans="1:17" s="102" customFormat="1" ht="15.75" customHeight="1">
      <c r="A848" s="51" t="s">
        <v>19</v>
      </c>
      <c r="B848" s="58" t="s">
        <v>431</v>
      </c>
      <c r="C848" s="52">
        <v>2.35</v>
      </c>
      <c r="D848" s="49" t="s">
        <v>29</v>
      </c>
      <c r="E848" s="54"/>
      <c r="F848" s="55">
        <f>C848*E848</f>
        <v>0</v>
      </c>
      <c r="G848" s="57"/>
      <c r="H848" s="48"/>
      <c r="J848" s="103"/>
      <c r="K848" s="103"/>
      <c r="L848" s="103"/>
      <c r="M848" s="103"/>
      <c r="N848" s="103"/>
      <c r="O848" s="103"/>
      <c r="P848" s="103"/>
      <c r="Q848" s="103"/>
    </row>
    <row r="849" spans="1:17" s="102" customFormat="1" ht="15.75" customHeight="1">
      <c r="A849" s="51" t="s">
        <v>22</v>
      </c>
      <c r="B849" s="58" t="s">
        <v>432</v>
      </c>
      <c r="C849" s="52">
        <v>62.5</v>
      </c>
      <c r="D849" s="49" t="s">
        <v>29</v>
      </c>
      <c r="E849" s="54"/>
      <c r="F849" s="55">
        <f>C849*E849</f>
        <v>0</v>
      </c>
      <c r="G849" s="57"/>
      <c r="H849" s="48"/>
      <c r="J849" s="103"/>
      <c r="K849" s="103"/>
      <c r="L849" s="103"/>
      <c r="M849" s="103"/>
      <c r="N849" s="103"/>
      <c r="O849" s="103"/>
      <c r="P849" s="103"/>
      <c r="Q849" s="103"/>
    </row>
    <row r="850" spans="1:17" s="102" customFormat="1" ht="15.75" customHeight="1">
      <c r="A850" s="51" t="s">
        <v>24</v>
      </c>
      <c r="B850" s="58" t="s">
        <v>433</v>
      </c>
      <c r="C850" s="52">
        <v>1.19</v>
      </c>
      <c r="D850" s="49" t="s">
        <v>29</v>
      </c>
      <c r="E850" s="54"/>
      <c r="F850" s="55">
        <f>C850*E850</f>
        <v>0</v>
      </c>
      <c r="G850" s="57"/>
      <c r="H850" s="48"/>
      <c r="J850" s="103"/>
      <c r="K850" s="103"/>
      <c r="L850" s="103"/>
      <c r="M850" s="103"/>
      <c r="N850" s="103"/>
      <c r="O850" s="103"/>
      <c r="P850" s="103"/>
      <c r="Q850" s="103"/>
    </row>
    <row r="851" spans="1:17">
      <c r="A851" s="51" t="s">
        <v>27</v>
      </c>
      <c r="B851" s="58" t="s">
        <v>434</v>
      </c>
      <c r="C851" s="52">
        <v>10.88</v>
      </c>
      <c r="D851" s="49" t="s">
        <v>29</v>
      </c>
      <c r="E851" s="109"/>
      <c r="F851" s="55">
        <f>C851*E851</f>
        <v>0</v>
      </c>
      <c r="G851" s="110"/>
      <c r="H851" s="5"/>
    </row>
    <row r="852" spans="1:17">
      <c r="A852" s="51" t="s">
        <v>30</v>
      </c>
      <c r="B852" s="58" t="s">
        <v>435</v>
      </c>
      <c r="C852" s="52">
        <v>2.8</v>
      </c>
      <c r="D852" s="49" t="s">
        <v>29</v>
      </c>
      <c r="E852" s="109"/>
      <c r="F852" s="55">
        <f>C852*E852</f>
        <v>0</v>
      </c>
      <c r="G852" s="110"/>
      <c r="H852" s="5"/>
    </row>
    <row r="853" spans="1:17">
      <c r="A853" s="51" t="s">
        <v>32</v>
      </c>
      <c r="B853" s="58" t="s">
        <v>436</v>
      </c>
      <c r="C853" s="52">
        <v>0.16</v>
      </c>
      <c r="D853" s="49" t="s">
        <v>29</v>
      </c>
      <c r="E853" s="109"/>
      <c r="F853" s="55">
        <f>C853*E853</f>
        <v>0</v>
      </c>
      <c r="G853" s="110"/>
      <c r="H853" s="5"/>
    </row>
    <row r="854" spans="1:17">
      <c r="A854" s="51" t="s">
        <v>68</v>
      </c>
      <c r="B854" s="58" t="s">
        <v>437</v>
      </c>
      <c r="C854" s="52">
        <v>3</v>
      </c>
      <c r="D854" s="49" t="s">
        <v>29</v>
      </c>
      <c r="E854" s="109"/>
      <c r="F854" s="55">
        <f>C854*E854</f>
        <v>0</v>
      </c>
      <c r="G854" s="110"/>
      <c r="H854" s="5"/>
    </row>
    <row r="855" spans="1:17">
      <c r="A855" s="51" t="s">
        <v>70</v>
      </c>
      <c r="B855" s="58" t="s">
        <v>438</v>
      </c>
      <c r="C855" s="52">
        <v>0.92</v>
      </c>
      <c r="D855" s="49" t="s">
        <v>29</v>
      </c>
      <c r="E855" s="109"/>
      <c r="F855" s="55">
        <f>C855*E855</f>
        <v>0</v>
      </c>
      <c r="G855" s="110"/>
      <c r="H855" s="5"/>
    </row>
    <row r="856" spans="1:17" ht="29.25" customHeight="1">
      <c r="A856" s="51" t="s">
        <v>112</v>
      </c>
      <c r="B856" s="59" t="s">
        <v>321</v>
      </c>
      <c r="C856" s="52">
        <v>1.26</v>
      </c>
      <c r="D856" s="49" t="s">
        <v>29</v>
      </c>
      <c r="E856" s="69"/>
      <c r="F856" s="55">
        <f>C856*E856</f>
        <v>0</v>
      </c>
      <c r="G856" s="110"/>
      <c r="H856" s="5"/>
    </row>
    <row r="857" spans="1:17">
      <c r="A857" s="140" t="s">
        <v>174</v>
      </c>
      <c r="B857" s="58" t="s">
        <v>439</v>
      </c>
      <c r="C857" s="52">
        <v>1.43</v>
      </c>
      <c r="D857" s="49" t="s">
        <v>29</v>
      </c>
      <c r="E857" s="109"/>
      <c r="F857" s="55">
        <f>C857*E857</f>
        <v>0</v>
      </c>
      <c r="G857" s="110">
        <f>SUM(F847:F857)</f>
        <v>0</v>
      </c>
      <c r="H857" s="5"/>
    </row>
    <row r="858" spans="1:17" ht="12.75" customHeight="1">
      <c r="A858" s="143"/>
      <c r="C858" s="56"/>
      <c r="E858" s="56"/>
      <c r="H858" s="5"/>
    </row>
    <row r="859" spans="1:17">
      <c r="A859" s="106" t="s">
        <v>133</v>
      </c>
      <c r="B859" s="112" t="s">
        <v>134</v>
      </c>
      <c r="C859" s="56"/>
      <c r="D859" s="113"/>
      <c r="E859" s="56"/>
      <c r="F859" s="109"/>
      <c r="G859" s="110"/>
      <c r="H859" s="5"/>
    </row>
    <row r="860" spans="1:17" s="32" customFormat="1" ht="28.5" customHeight="1">
      <c r="A860" s="26" t="s">
        <v>16</v>
      </c>
      <c r="B860" s="96" t="s">
        <v>283</v>
      </c>
      <c r="C860" s="67">
        <v>154.22</v>
      </c>
      <c r="D860" s="68" t="s">
        <v>26</v>
      </c>
      <c r="E860" s="69"/>
      <c r="F860" s="73">
        <f>C860*E860</f>
        <v>0</v>
      </c>
      <c r="G860" s="70"/>
      <c r="H860" s="31"/>
    </row>
    <row r="861" spans="1:17" s="32" customFormat="1" ht="30">
      <c r="A861" s="26" t="s">
        <v>19</v>
      </c>
      <c r="B861" s="96" t="s">
        <v>367</v>
      </c>
      <c r="C861" s="67">
        <v>2</v>
      </c>
      <c r="D861" s="68" t="s">
        <v>26</v>
      </c>
      <c r="E861" s="69"/>
      <c r="F861" s="73">
        <f>C861*E861</f>
        <v>0</v>
      </c>
      <c r="G861" s="70"/>
      <c r="H861" s="31"/>
    </row>
    <row r="862" spans="1:17" s="32" customFormat="1" ht="30">
      <c r="A862" s="26" t="s">
        <v>22</v>
      </c>
      <c r="B862" s="96" t="s">
        <v>368</v>
      </c>
      <c r="C862" s="67">
        <v>175.14</v>
      </c>
      <c r="D862" s="68" t="s">
        <v>26</v>
      </c>
      <c r="E862" s="69"/>
      <c r="F862" s="73">
        <f>C862*E862</f>
        <v>0</v>
      </c>
      <c r="G862" s="70">
        <f>SUM(F860:F862)</f>
        <v>0</v>
      </c>
      <c r="H862" s="31"/>
    </row>
    <row r="863" spans="1:17" ht="12.75" customHeight="1">
      <c r="A863" s="143"/>
      <c r="C863" s="56"/>
      <c r="E863" s="56"/>
      <c r="H863" s="5"/>
    </row>
    <row r="864" spans="1:17" s="32" customFormat="1">
      <c r="A864" s="65" t="s">
        <v>137</v>
      </c>
      <c r="B864" s="66" t="s">
        <v>138</v>
      </c>
      <c r="C864" s="67"/>
      <c r="D864" s="68"/>
      <c r="E864" s="69"/>
      <c r="F864" s="67"/>
      <c r="G864" s="70"/>
      <c r="H864" s="31"/>
    </row>
    <row r="865" spans="1:10" s="32" customFormat="1">
      <c r="A865" s="26" t="s">
        <v>16</v>
      </c>
      <c r="B865" s="96" t="s">
        <v>286</v>
      </c>
      <c r="C865" s="67">
        <v>175.14</v>
      </c>
      <c r="D865" s="68" t="s">
        <v>26</v>
      </c>
      <c r="E865" s="69"/>
      <c r="F865" s="73">
        <f>C865*E865</f>
        <v>0</v>
      </c>
      <c r="G865" s="70"/>
      <c r="H865" s="31"/>
    </row>
    <row r="866" spans="1:10" s="32" customFormat="1">
      <c r="A866" s="26" t="s">
        <v>19</v>
      </c>
      <c r="B866" s="96" t="s">
        <v>287</v>
      </c>
      <c r="C866" s="67">
        <v>77.98</v>
      </c>
      <c r="D866" s="68" t="s">
        <v>26</v>
      </c>
      <c r="E866" s="69"/>
      <c r="F866" s="73">
        <f>C866*E866</f>
        <v>0</v>
      </c>
      <c r="G866" s="70"/>
      <c r="H866" s="31"/>
    </row>
    <row r="867" spans="1:10" s="32" customFormat="1" ht="30">
      <c r="A867" s="26" t="s">
        <v>22</v>
      </c>
      <c r="B867" s="116" t="s">
        <v>288</v>
      </c>
      <c r="C867" s="67">
        <v>39.36</v>
      </c>
      <c r="D867" s="68" t="s">
        <v>26</v>
      </c>
      <c r="E867" s="69"/>
      <c r="F867" s="73">
        <f>C867*E867</f>
        <v>0</v>
      </c>
      <c r="G867" s="70"/>
      <c r="H867" s="31"/>
    </row>
    <row r="868" spans="1:10" s="32" customFormat="1" ht="30">
      <c r="A868" s="26" t="s">
        <v>24</v>
      </c>
      <c r="B868" s="116" t="s">
        <v>289</v>
      </c>
      <c r="C868" s="67">
        <f>C867</f>
        <v>39.36</v>
      </c>
      <c r="D868" s="68" t="s">
        <v>26</v>
      </c>
      <c r="E868" s="69"/>
      <c r="F868" s="73">
        <f>C868*E868</f>
        <v>0</v>
      </c>
      <c r="G868" s="70"/>
      <c r="H868" s="31"/>
    </row>
    <row r="869" spans="1:10" s="32" customFormat="1">
      <c r="A869" s="26" t="s">
        <v>27</v>
      </c>
      <c r="B869" s="96" t="s">
        <v>290</v>
      </c>
      <c r="C869" s="67">
        <v>217</v>
      </c>
      <c r="D869" s="68" t="s">
        <v>21</v>
      </c>
      <c r="E869" s="69"/>
      <c r="F869" s="73">
        <f>C869*E869</f>
        <v>0</v>
      </c>
      <c r="G869" s="70">
        <f>SUM(F865:F869)</f>
        <v>0</v>
      </c>
      <c r="H869" s="31"/>
    </row>
    <row r="870" spans="1:10" ht="12" customHeight="1">
      <c r="A870" s="114"/>
      <c r="B870" s="115"/>
      <c r="C870" s="56"/>
      <c r="D870" s="108"/>
      <c r="E870" s="56"/>
      <c r="F870" s="109"/>
      <c r="G870" s="110"/>
      <c r="H870" s="109"/>
    </row>
    <row r="871" spans="1:10" s="32" customFormat="1">
      <c r="A871" s="65" t="s">
        <v>145</v>
      </c>
      <c r="B871" s="66" t="s">
        <v>146</v>
      </c>
      <c r="C871" s="67"/>
      <c r="D871" s="68"/>
      <c r="E871" s="69"/>
      <c r="F871" s="67"/>
      <c r="G871" s="70"/>
      <c r="H871" s="31"/>
    </row>
    <row r="872" spans="1:10" s="32" customFormat="1" ht="45">
      <c r="A872" s="26" t="s">
        <v>16</v>
      </c>
      <c r="B872" s="116" t="s">
        <v>147</v>
      </c>
      <c r="C872" s="67">
        <v>692.4</v>
      </c>
      <c r="D872" s="68" t="s">
        <v>26</v>
      </c>
      <c r="E872" s="69"/>
      <c r="F872" s="73">
        <f>C872*E872</f>
        <v>0</v>
      </c>
      <c r="G872" s="70"/>
      <c r="H872" s="31"/>
    </row>
    <row r="873" spans="1:10" s="32" customFormat="1">
      <c r="A873" s="26" t="s">
        <v>24</v>
      </c>
      <c r="B873" s="32" t="s">
        <v>291</v>
      </c>
      <c r="C873" s="111">
        <v>264.24</v>
      </c>
      <c r="D873" s="146" t="s">
        <v>21</v>
      </c>
      <c r="E873" s="69"/>
      <c r="F873" s="73">
        <f>C873*E873</f>
        <v>0</v>
      </c>
      <c r="G873" s="70"/>
      <c r="H873" s="31"/>
    </row>
    <row r="874" spans="1:10" s="32" customFormat="1">
      <c r="A874" s="26" t="s">
        <v>27</v>
      </c>
      <c r="B874" s="32" t="s">
        <v>292</v>
      </c>
      <c r="C874" s="111">
        <v>119.54</v>
      </c>
      <c r="D874" s="146" t="s">
        <v>21</v>
      </c>
      <c r="E874" s="111"/>
      <c r="F874" s="73">
        <f>C874*E874</f>
        <v>0</v>
      </c>
      <c r="G874" s="70">
        <f>SUM(F872:F874)</f>
        <v>0</v>
      </c>
      <c r="H874" s="31"/>
    </row>
    <row r="875" spans="1:10" s="32" customFormat="1">
      <c r="A875" s="26"/>
      <c r="C875" s="111"/>
      <c r="D875" s="146"/>
      <c r="E875" s="111"/>
      <c r="F875" s="111"/>
      <c r="G875" s="144"/>
      <c r="H875" s="31"/>
    </row>
    <row r="876" spans="1:10" ht="18" customHeight="1">
      <c r="A876" s="106" t="s">
        <v>148</v>
      </c>
      <c r="B876" s="122" t="s">
        <v>149</v>
      </c>
      <c r="C876" s="123"/>
      <c r="D876" s="124"/>
      <c r="E876" s="120"/>
      <c r="F876" s="125"/>
      <c r="H876" s="127"/>
      <c r="I876" s="127"/>
      <c r="J876" s="128"/>
    </row>
    <row r="877" spans="1:10" ht="30">
      <c r="A877" s="51" t="s">
        <v>16</v>
      </c>
      <c r="B877" s="116" t="s">
        <v>293</v>
      </c>
      <c r="C877" s="123">
        <v>206.88</v>
      </c>
      <c r="D877" s="29" t="s">
        <v>294</v>
      </c>
      <c r="E877" s="120"/>
      <c r="F877" s="73">
        <f>C877*E877</f>
        <v>0</v>
      </c>
      <c r="G877" s="126">
        <f>SUM(F877)</f>
        <v>0</v>
      </c>
      <c r="H877" s="129"/>
      <c r="I877" s="123"/>
      <c r="J877" s="29"/>
    </row>
    <row r="878" spans="1:10" ht="12.75" customHeight="1">
      <c r="A878" s="143"/>
      <c r="C878" s="56"/>
      <c r="E878" s="56"/>
      <c r="H878" s="5"/>
    </row>
    <row r="879" spans="1:10" s="32" customFormat="1">
      <c r="A879" s="65" t="s">
        <v>152</v>
      </c>
      <c r="B879" s="66" t="s">
        <v>153</v>
      </c>
      <c r="C879" s="67"/>
      <c r="D879" s="130"/>
      <c r="E879" s="131"/>
      <c r="F879" s="67"/>
      <c r="G879" s="70"/>
      <c r="H879" s="31"/>
    </row>
    <row r="880" spans="1:10" s="32" customFormat="1" ht="30">
      <c r="A880" s="26" t="s">
        <v>16</v>
      </c>
      <c r="B880" s="96" t="s">
        <v>440</v>
      </c>
      <c r="C880" s="67">
        <v>2</v>
      </c>
      <c r="D880" s="132" t="s">
        <v>18</v>
      </c>
      <c r="E880" s="69"/>
      <c r="F880" s="67">
        <f>C880*E880</f>
        <v>0</v>
      </c>
      <c r="G880" s="121"/>
      <c r="H880" s="31"/>
    </row>
    <row r="881" spans="1:11" s="32" customFormat="1" ht="30">
      <c r="A881" s="26" t="s">
        <v>19</v>
      </c>
      <c r="B881" s="116" t="s">
        <v>441</v>
      </c>
      <c r="C881" s="138">
        <v>3</v>
      </c>
      <c r="D881" s="124" t="s">
        <v>18</v>
      </c>
      <c r="E881" s="123"/>
      <c r="F881" s="67">
        <f>C881*E881</f>
        <v>0</v>
      </c>
      <c r="G881" s="70"/>
      <c r="H881" s="31"/>
    </row>
    <row r="882" spans="1:11" s="32" customFormat="1" ht="30">
      <c r="A882" s="26" t="s">
        <v>22</v>
      </c>
      <c r="B882" s="96" t="s">
        <v>442</v>
      </c>
      <c r="C882" s="67">
        <v>1</v>
      </c>
      <c r="D882" s="132" t="s">
        <v>18</v>
      </c>
      <c r="E882" s="69"/>
      <c r="F882" s="67">
        <f>C882*E882</f>
        <v>0</v>
      </c>
      <c r="G882" s="70"/>
      <c r="H882" s="31"/>
    </row>
    <row r="883" spans="1:11" s="32" customFormat="1" ht="30">
      <c r="A883" s="26" t="s">
        <v>24</v>
      </c>
      <c r="B883" s="96" t="s">
        <v>443</v>
      </c>
      <c r="C883" s="67">
        <v>2</v>
      </c>
      <c r="D883" s="132" t="s">
        <v>18</v>
      </c>
      <c r="E883" s="69"/>
      <c r="F883" s="67">
        <f>C883*E883</f>
        <v>0</v>
      </c>
      <c r="G883" s="70">
        <f>SUM(F880:F883)</f>
        <v>0</v>
      </c>
      <c r="H883" s="31"/>
    </row>
    <row r="884" spans="1:11" ht="12" customHeight="1">
      <c r="A884" s="114"/>
      <c r="B884" s="115"/>
      <c r="C884" s="56"/>
      <c r="D884" s="108"/>
      <c r="E884" s="56"/>
      <c r="F884" s="109"/>
      <c r="G884" s="110"/>
      <c r="H884" s="109"/>
    </row>
    <row r="885" spans="1:11" s="123" customFormat="1">
      <c r="A885" s="106" t="s">
        <v>158</v>
      </c>
      <c r="B885" s="122" t="s">
        <v>159</v>
      </c>
      <c r="C885" s="30"/>
      <c r="D885" s="29"/>
      <c r="G885" s="135"/>
      <c r="H885" s="136"/>
      <c r="I885" s="136"/>
      <c r="J885" s="136"/>
      <c r="K885" s="136"/>
    </row>
    <row r="886" spans="1:11" s="123" customFormat="1">
      <c r="A886" s="51" t="s">
        <v>16</v>
      </c>
      <c r="B886" s="129" t="s">
        <v>160</v>
      </c>
      <c r="C886" s="30">
        <v>96.48</v>
      </c>
      <c r="D886" s="29" t="s">
        <v>26</v>
      </c>
      <c r="F886" s="67">
        <f>C886*E886</f>
        <v>0</v>
      </c>
      <c r="G886" s="137">
        <f>SUM(F886)</f>
        <v>0</v>
      </c>
      <c r="H886" s="136"/>
      <c r="I886" s="136"/>
      <c r="J886" s="136"/>
      <c r="K886" s="136"/>
    </row>
    <row r="887" spans="1:11" ht="15" customHeight="1">
      <c r="A887" s="114"/>
      <c r="B887" s="115"/>
      <c r="C887" s="56"/>
      <c r="D887" s="108"/>
      <c r="E887" s="56"/>
      <c r="F887" s="109"/>
      <c r="G887" s="110"/>
      <c r="H887" s="109"/>
    </row>
    <row r="888" spans="1:11" s="123" customFormat="1">
      <c r="A888" s="65" t="s">
        <v>161</v>
      </c>
      <c r="B888" s="66" t="s">
        <v>162</v>
      </c>
      <c r="C888" s="138"/>
      <c r="D888" s="124"/>
      <c r="E888" s="138"/>
      <c r="F888" s="125"/>
      <c r="G888" s="135"/>
    </row>
    <row r="889" spans="1:11" s="32" customFormat="1">
      <c r="A889" s="26" t="s">
        <v>16</v>
      </c>
      <c r="B889" s="96" t="s">
        <v>163</v>
      </c>
      <c r="C889" s="67">
        <v>20</v>
      </c>
      <c r="D889" s="68" t="s">
        <v>18</v>
      </c>
      <c r="E889" s="69"/>
      <c r="F889" s="67">
        <f>C889*E889</f>
        <v>0</v>
      </c>
      <c r="G889" s="70"/>
      <c r="H889" s="31"/>
    </row>
    <row r="890" spans="1:11" s="32" customFormat="1">
      <c r="A890" s="26" t="s">
        <v>19</v>
      </c>
      <c r="B890" s="96" t="s">
        <v>164</v>
      </c>
      <c r="C890" s="67">
        <v>20</v>
      </c>
      <c r="D890" s="68" t="s">
        <v>18</v>
      </c>
      <c r="E890" s="69"/>
      <c r="F890" s="67">
        <f>C890*E890</f>
        <v>0</v>
      </c>
      <c r="G890" s="70"/>
      <c r="H890" s="31"/>
    </row>
    <row r="891" spans="1:11" s="32" customFormat="1">
      <c r="A891" s="26" t="s">
        <v>22</v>
      </c>
      <c r="B891" s="96" t="s">
        <v>297</v>
      </c>
      <c r="C891" s="67">
        <v>4</v>
      </c>
      <c r="D891" s="68" t="s">
        <v>18</v>
      </c>
      <c r="E891" s="69"/>
      <c r="F891" s="67">
        <f>C891*E891</f>
        <v>0</v>
      </c>
      <c r="G891" s="70"/>
      <c r="H891" s="31"/>
    </row>
    <row r="892" spans="1:11" s="32" customFormat="1">
      <c r="A892" s="26" t="s">
        <v>24</v>
      </c>
      <c r="B892" s="96" t="s">
        <v>298</v>
      </c>
      <c r="C892" s="67">
        <v>8</v>
      </c>
      <c r="D892" s="68" t="s">
        <v>18</v>
      </c>
      <c r="E892" s="69"/>
      <c r="F892" s="67">
        <f>C892*E892</f>
        <v>0</v>
      </c>
      <c r="G892" s="70"/>
      <c r="H892" s="31"/>
    </row>
    <row r="893" spans="1:11" s="32" customFormat="1">
      <c r="A893" s="26" t="s">
        <v>27</v>
      </c>
      <c r="B893" s="96" t="s">
        <v>299</v>
      </c>
      <c r="C893" s="67">
        <v>5</v>
      </c>
      <c r="D893" s="68" t="s">
        <v>18</v>
      </c>
      <c r="E893" s="69"/>
      <c r="F893" s="67">
        <f>C893*E893</f>
        <v>0</v>
      </c>
      <c r="G893" s="70"/>
      <c r="H893" s="31"/>
    </row>
    <row r="894" spans="1:11" s="32" customFormat="1">
      <c r="A894" s="26" t="s">
        <v>30</v>
      </c>
      <c r="B894" s="96" t="s">
        <v>300</v>
      </c>
      <c r="C894" s="67">
        <v>8</v>
      </c>
      <c r="D894" s="68" t="s">
        <v>18</v>
      </c>
      <c r="E894" s="69"/>
      <c r="F894" s="67">
        <f>C894*E894</f>
        <v>0</v>
      </c>
      <c r="G894" s="70"/>
      <c r="H894" s="31"/>
    </row>
    <row r="895" spans="1:11" s="32" customFormat="1">
      <c r="A895" s="26" t="s">
        <v>32</v>
      </c>
      <c r="B895" s="96" t="s">
        <v>301</v>
      </c>
      <c r="C895" s="67">
        <v>4</v>
      </c>
      <c r="D895" s="68" t="s">
        <v>18</v>
      </c>
      <c r="E895" s="69"/>
      <c r="F895" s="67">
        <f>C895*E895</f>
        <v>0</v>
      </c>
      <c r="G895" s="70"/>
      <c r="H895" s="31"/>
    </row>
    <row r="896" spans="1:11" s="32" customFormat="1">
      <c r="A896" s="26" t="s">
        <v>68</v>
      </c>
      <c r="B896" s="96" t="s">
        <v>302</v>
      </c>
      <c r="C896" s="67">
        <v>2</v>
      </c>
      <c r="D896" s="68" t="s">
        <v>18</v>
      </c>
      <c r="E896" s="69"/>
      <c r="F896" s="67">
        <f>C896*E896</f>
        <v>0</v>
      </c>
      <c r="G896" s="70"/>
      <c r="H896" s="31"/>
    </row>
    <row r="897" spans="1:8" s="123" customFormat="1" ht="30">
      <c r="A897" s="26" t="s">
        <v>70</v>
      </c>
      <c r="B897" s="96" t="s">
        <v>325</v>
      </c>
      <c r="C897" s="67">
        <v>42.28</v>
      </c>
      <c r="D897" s="68" t="s">
        <v>21</v>
      </c>
      <c r="E897" s="69"/>
      <c r="F897" s="67">
        <f>C897*E897</f>
        <v>0</v>
      </c>
      <c r="G897" s="135"/>
    </row>
    <row r="898" spans="1:8" s="123" customFormat="1" ht="30">
      <c r="A898" s="26" t="s">
        <v>112</v>
      </c>
      <c r="B898" s="96" t="s">
        <v>384</v>
      </c>
      <c r="C898" s="67">
        <v>13.43</v>
      </c>
      <c r="D898" s="68" t="s">
        <v>21</v>
      </c>
      <c r="E898" s="69"/>
      <c r="F898" s="67">
        <f>C898*E898</f>
        <v>0</v>
      </c>
      <c r="G898" s="135"/>
    </row>
    <row r="899" spans="1:8" ht="30">
      <c r="A899" s="26" t="s">
        <v>174</v>
      </c>
      <c r="B899" s="96" t="s">
        <v>418</v>
      </c>
      <c r="C899" s="67">
        <v>7.44</v>
      </c>
      <c r="D899" s="68" t="s">
        <v>21</v>
      </c>
      <c r="E899" s="69"/>
      <c r="F899" s="67">
        <f>C899*E899</f>
        <v>0</v>
      </c>
      <c r="G899" s="70"/>
      <c r="H899" s="5"/>
    </row>
    <row r="900" spans="1:8" ht="30">
      <c r="A900" s="26" t="s">
        <v>176</v>
      </c>
      <c r="B900" s="96" t="s">
        <v>324</v>
      </c>
      <c r="C900" s="67">
        <v>40.950000000000003</v>
      </c>
      <c r="D900" s="68" t="s">
        <v>21</v>
      </c>
      <c r="E900" s="69"/>
      <c r="F900" s="67">
        <f>C900*E900</f>
        <v>0</v>
      </c>
      <c r="G900" s="70"/>
      <c r="H900" s="5"/>
    </row>
    <row r="901" spans="1:8">
      <c r="A901" s="26" t="s">
        <v>178</v>
      </c>
      <c r="B901" s="96" t="s">
        <v>444</v>
      </c>
      <c r="C901" s="67">
        <v>3</v>
      </c>
      <c r="D901" s="68" t="s">
        <v>18</v>
      </c>
      <c r="E901" s="69"/>
      <c r="F901" s="67">
        <f>C901*E901</f>
        <v>0</v>
      </c>
      <c r="G901" s="70"/>
      <c r="H901" s="5"/>
    </row>
    <row r="902" spans="1:8">
      <c r="A902" s="26" t="s">
        <v>180</v>
      </c>
      <c r="B902" s="96" t="s">
        <v>445</v>
      </c>
      <c r="C902" s="67">
        <v>1</v>
      </c>
      <c r="D902" s="68" t="s">
        <v>18</v>
      </c>
      <c r="E902" s="69"/>
      <c r="F902" s="67">
        <f>C902*E902</f>
        <v>0</v>
      </c>
      <c r="H902" s="5"/>
    </row>
    <row r="903" spans="1:8">
      <c r="A903" s="26" t="s">
        <v>182</v>
      </c>
      <c r="B903" s="96" t="s">
        <v>446</v>
      </c>
      <c r="C903" s="67">
        <v>2</v>
      </c>
      <c r="D903" s="68" t="s">
        <v>18</v>
      </c>
      <c r="E903" s="69"/>
      <c r="F903" s="67">
        <f>C903*E903</f>
        <v>0</v>
      </c>
      <c r="H903" s="5"/>
    </row>
    <row r="904" spans="1:8" ht="30">
      <c r="A904" s="26" t="s">
        <v>184</v>
      </c>
      <c r="B904" s="96" t="s">
        <v>173</v>
      </c>
      <c r="C904" s="67">
        <v>17.59</v>
      </c>
      <c r="D904" s="68" t="s">
        <v>21</v>
      </c>
      <c r="E904" s="69"/>
      <c r="F904" s="67">
        <f>C904*E904</f>
        <v>0</v>
      </c>
      <c r="G904" s="70"/>
      <c r="H904" s="5"/>
    </row>
    <row r="905" spans="1:8" ht="30">
      <c r="A905" s="26" t="s">
        <v>186</v>
      </c>
      <c r="B905" s="96" t="s">
        <v>175</v>
      </c>
      <c r="C905" s="67">
        <v>54.42</v>
      </c>
      <c r="D905" s="68" t="s">
        <v>21</v>
      </c>
      <c r="E905" s="69"/>
      <c r="F905" s="67">
        <f>C905*E905</f>
        <v>0</v>
      </c>
      <c r="G905" s="70"/>
      <c r="H905" s="5"/>
    </row>
    <row r="906" spans="1:8" s="123" customFormat="1" ht="30">
      <c r="A906" s="156" t="s">
        <v>188</v>
      </c>
      <c r="B906" s="96" t="s">
        <v>177</v>
      </c>
      <c r="C906" s="67">
        <v>36.770000000000003</v>
      </c>
      <c r="D906" s="68" t="s">
        <v>21</v>
      </c>
      <c r="E906" s="69"/>
      <c r="F906" s="67">
        <f t="shared" ref="F906" si="18">C906*E906</f>
        <v>0</v>
      </c>
      <c r="G906" s="135"/>
    </row>
    <row r="907" spans="1:8" s="123" customFormat="1" ht="30">
      <c r="A907" s="26" t="s">
        <v>190</v>
      </c>
      <c r="B907" s="96" t="s">
        <v>185</v>
      </c>
      <c r="C907" s="67">
        <v>77.48</v>
      </c>
      <c r="D907" s="68" t="s">
        <v>21</v>
      </c>
      <c r="E907" s="69"/>
      <c r="F907" s="67">
        <f>C907*E907</f>
        <v>0</v>
      </c>
      <c r="G907" s="135"/>
    </row>
    <row r="908" spans="1:8" s="123" customFormat="1" ht="30">
      <c r="A908" s="26" t="s">
        <v>193</v>
      </c>
      <c r="B908" s="96" t="s">
        <v>187</v>
      </c>
      <c r="C908" s="67">
        <v>50.88</v>
      </c>
      <c r="D908" s="68" t="s">
        <v>21</v>
      </c>
      <c r="E908" s="69"/>
      <c r="F908" s="67">
        <f>C908*E908</f>
        <v>0</v>
      </c>
      <c r="G908" s="135"/>
    </row>
    <row r="909" spans="1:8" s="123" customFormat="1">
      <c r="A909" s="26" t="s">
        <v>196</v>
      </c>
      <c r="B909" s="96" t="s">
        <v>189</v>
      </c>
      <c r="C909" s="67">
        <v>16</v>
      </c>
      <c r="D909" s="68" t="s">
        <v>18</v>
      </c>
      <c r="E909" s="69"/>
      <c r="F909" s="67">
        <f>C909*E909</f>
        <v>0</v>
      </c>
      <c r="G909" s="135"/>
    </row>
    <row r="910" spans="1:8" s="123" customFormat="1">
      <c r="A910" s="26" t="s">
        <v>306</v>
      </c>
      <c r="B910" s="139" t="s">
        <v>170</v>
      </c>
      <c r="C910" s="67">
        <v>20</v>
      </c>
      <c r="D910" s="68" t="s">
        <v>171</v>
      </c>
      <c r="E910" s="69"/>
      <c r="F910" s="67">
        <f>C910*E910</f>
        <v>0</v>
      </c>
      <c r="G910" s="135"/>
    </row>
    <row r="911" spans="1:8" s="32" customFormat="1">
      <c r="A911" s="26" t="s">
        <v>327</v>
      </c>
      <c r="B911" s="96" t="s">
        <v>305</v>
      </c>
      <c r="C911" s="67">
        <v>15.96</v>
      </c>
      <c r="D911" s="68" t="s">
        <v>192</v>
      </c>
      <c r="E911" s="69"/>
      <c r="F911" s="67">
        <f>C911*E911</f>
        <v>0</v>
      </c>
      <c r="G911" s="70"/>
      <c r="H911" s="31"/>
    </row>
    <row r="912" spans="1:8" s="32" customFormat="1">
      <c r="A912" s="26" t="s">
        <v>346</v>
      </c>
      <c r="B912" s="139" t="s">
        <v>194</v>
      </c>
      <c r="C912" s="141">
        <v>1</v>
      </c>
      <c r="D912" s="29" t="s">
        <v>195</v>
      </c>
      <c r="E912" s="120"/>
      <c r="F912" s="67">
        <f>C912*E912</f>
        <v>0</v>
      </c>
      <c r="G912" s="110"/>
      <c r="H912" s="31"/>
    </row>
    <row r="913" spans="1:15">
      <c r="A913" s="26" t="s">
        <v>387</v>
      </c>
      <c r="B913" s="139" t="s">
        <v>197</v>
      </c>
      <c r="C913" s="141">
        <v>1</v>
      </c>
      <c r="D913" s="29" t="s">
        <v>195</v>
      </c>
      <c r="E913" s="120"/>
      <c r="F913" s="67">
        <f>C913*E913</f>
        <v>0</v>
      </c>
      <c r="G913" s="142">
        <f>SUM(F889:F913)</f>
        <v>0</v>
      </c>
      <c r="O913" s="161"/>
    </row>
    <row r="914" spans="1:15" ht="15" customHeight="1">
      <c r="A914" s="114"/>
      <c r="B914" s="115"/>
      <c r="C914" s="56"/>
      <c r="D914" s="108"/>
      <c r="E914" s="56"/>
      <c r="F914" s="109"/>
      <c r="G914" s="110"/>
      <c r="H914" s="109"/>
    </row>
    <row r="915" spans="1:15" s="32" customFormat="1">
      <c r="A915" s="65" t="s">
        <v>198</v>
      </c>
      <c r="B915" s="127" t="s">
        <v>347</v>
      </c>
      <c r="C915" s="67"/>
      <c r="D915" s="68"/>
      <c r="E915" s="69"/>
      <c r="F915" s="67"/>
      <c r="G915" s="144"/>
      <c r="H915" s="31"/>
    </row>
    <row r="916" spans="1:15" s="32" customFormat="1">
      <c r="A916" s="26" t="s">
        <v>16</v>
      </c>
      <c r="B916" s="96" t="s">
        <v>420</v>
      </c>
      <c r="C916" s="67">
        <v>30</v>
      </c>
      <c r="D916" s="68" t="s">
        <v>21</v>
      </c>
      <c r="E916" s="69"/>
      <c r="F916" s="67">
        <f>C916*E916</f>
        <v>0</v>
      </c>
      <c r="G916" s="144"/>
      <c r="H916" s="31"/>
    </row>
    <row r="917" spans="1:15" s="32" customFormat="1" ht="30">
      <c r="A917" s="26" t="s">
        <v>19</v>
      </c>
      <c r="B917" s="96" t="s">
        <v>308</v>
      </c>
      <c r="C917" s="67">
        <v>4.96</v>
      </c>
      <c r="D917" s="68" t="s">
        <v>21</v>
      </c>
      <c r="E917" s="69"/>
      <c r="F917" s="67">
        <f>C917*E917</f>
        <v>0</v>
      </c>
      <c r="G917" s="70">
        <f>SUM(F916:F917)</f>
        <v>0</v>
      </c>
      <c r="H917" s="31"/>
    </row>
    <row r="918" spans="1:15" s="32" customFormat="1">
      <c r="A918" s="26"/>
      <c r="B918" s="96"/>
      <c r="C918" s="67"/>
      <c r="D918" s="68"/>
      <c r="E918" s="69"/>
      <c r="F918" s="67"/>
      <c r="G918" s="70"/>
      <c r="H918" s="31"/>
    </row>
    <row r="919" spans="1:15" s="32" customFormat="1">
      <c r="A919" s="65" t="s">
        <v>243</v>
      </c>
      <c r="B919" s="127" t="s">
        <v>244</v>
      </c>
      <c r="C919" s="67"/>
      <c r="D919" s="68"/>
      <c r="E919" s="69"/>
      <c r="F919" s="67"/>
      <c r="G919" s="144"/>
      <c r="H919" s="31"/>
    </row>
    <row r="920" spans="1:15" s="32" customFormat="1">
      <c r="A920" s="26" t="s">
        <v>16</v>
      </c>
      <c r="B920" s="96" t="s">
        <v>245</v>
      </c>
      <c r="C920" s="67">
        <v>20</v>
      </c>
      <c r="D920" s="68" t="s">
        <v>8</v>
      </c>
      <c r="E920" s="69"/>
      <c r="F920" s="67">
        <f>C920*E920</f>
        <v>0</v>
      </c>
      <c r="G920" s="144"/>
      <c r="H920" s="31"/>
    </row>
    <row r="921" spans="1:15" s="32" customFormat="1">
      <c r="A921" s="26" t="s">
        <v>19</v>
      </c>
      <c r="B921" s="96" t="s">
        <v>447</v>
      </c>
      <c r="C921" s="67">
        <v>22</v>
      </c>
      <c r="D921" s="68" t="s">
        <v>8</v>
      </c>
      <c r="E921" s="69"/>
      <c r="F921" s="67">
        <f>C921*E921</f>
        <v>0</v>
      </c>
      <c r="G921" s="144"/>
      <c r="H921" s="31"/>
    </row>
    <row r="922" spans="1:15" s="32" customFormat="1">
      <c r="A922" s="26" t="s">
        <v>22</v>
      </c>
      <c r="B922" s="96" t="s">
        <v>448</v>
      </c>
      <c r="C922" s="67">
        <v>22</v>
      </c>
      <c r="D922" s="68" t="s">
        <v>8</v>
      </c>
      <c r="E922" s="69"/>
      <c r="F922" s="67">
        <f>C922*E922</f>
        <v>0</v>
      </c>
      <c r="G922" s="144"/>
      <c r="H922" s="31"/>
    </row>
    <row r="923" spans="1:15" s="32" customFormat="1">
      <c r="A923" s="26" t="s">
        <v>24</v>
      </c>
      <c r="B923" s="96" t="s">
        <v>449</v>
      </c>
      <c r="C923" s="67">
        <v>2</v>
      </c>
      <c r="D923" s="68" t="s">
        <v>8</v>
      </c>
      <c r="E923" s="69"/>
      <c r="F923" s="67">
        <f t="shared" ref="F923" si="19">C923*E923</f>
        <v>0</v>
      </c>
      <c r="G923" s="144"/>
      <c r="H923" s="31"/>
    </row>
    <row r="924" spans="1:15" s="32" customFormat="1">
      <c r="A924" s="26" t="s">
        <v>27</v>
      </c>
      <c r="B924" s="96" t="s">
        <v>450</v>
      </c>
      <c r="C924" s="67">
        <v>2</v>
      </c>
      <c r="D924" s="68" t="s">
        <v>8</v>
      </c>
      <c r="E924" s="69"/>
      <c r="F924" s="67">
        <f>C924*E924</f>
        <v>0</v>
      </c>
      <c r="G924" s="144"/>
      <c r="H924" s="31"/>
    </row>
    <row r="925" spans="1:15" s="32" customFormat="1">
      <c r="A925" s="26" t="s">
        <v>30</v>
      </c>
      <c r="B925" s="96" t="s">
        <v>250</v>
      </c>
      <c r="C925" s="67">
        <v>14</v>
      </c>
      <c r="D925" s="68" t="s">
        <v>8</v>
      </c>
      <c r="E925" s="69"/>
      <c r="F925" s="67">
        <f>C925*E925</f>
        <v>0</v>
      </c>
      <c r="G925" s="144"/>
      <c r="H925" s="31"/>
    </row>
    <row r="926" spans="1:15" s="32" customFormat="1">
      <c r="A926" s="26" t="s">
        <v>32</v>
      </c>
      <c r="B926" s="96" t="s">
        <v>251</v>
      </c>
      <c r="C926" s="67">
        <v>36</v>
      </c>
      <c r="D926" s="68" t="s">
        <v>8</v>
      </c>
      <c r="E926" s="69"/>
      <c r="F926" s="67">
        <f>C926*E926</f>
        <v>0</v>
      </c>
      <c r="G926" s="144"/>
      <c r="H926" s="31"/>
    </row>
    <row r="927" spans="1:15" s="32" customFormat="1">
      <c r="A927" s="26" t="s">
        <v>68</v>
      </c>
      <c r="B927" s="96" t="s">
        <v>451</v>
      </c>
      <c r="C927" s="67">
        <v>18</v>
      </c>
      <c r="D927" s="68" t="s">
        <v>8</v>
      </c>
      <c r="E927" s="69"/>
      <c r="F927" s="67">
        <f>C927*E927</f>
        <v>0</v>
      </c>
      <c r="G927" s="144"/>
      <c r="H927" s="31"/>
    </row>
    <row r="928" spans="1:15" s="32" customFormat="1">
      <c r="A928" s="26" t="s">
        <v>70</v>
      </c>
      <c r="B928" s="96" t="s">
        <v>253</v>
      </c>
      <c r="C928" s="67">
        <v>486</v>
      </c>
      <c r="D928" s="68" t="s">
        <v>8</v>
      </c>
      <c r="E928" s="69"/>
      <c r="F928" s="67">
        <f>C928*E928</f>
        <v>0</v>
      </c>
      <c r="G928" s="144"/>
      <c r="H928" s="31"/>
    </row>
    <row r="929" spans="1:8" s="32" customFormat="1">
      <c r="A929" s="26" t="s">
        <v>112</v>
      </c>
      <c r="B929" s="96" t="s">
        <v>452</v>
      </c>
      <c r="C929" s="67">
        <v>726.55687914156988</v>
      </c>
      <c r="D929" s="68" t="s">
        <v>26</v>
      </c>
      <c r="E929" s="69"/>
      <c r="F929" s="67">
        <f>C929*E929</f>
        <v>0</v>
      </c>
      <c r="G929" s="144"/>
      <c r="H929" s="31"/>
    </row>
    <row r="930" spans="1:8" s="32" customFormat="1">
      <c r="A930" s="26" t="s">
        <v>174</v>
      </c>
      <c r="B930" s="96" t="s">
        <v>255</v>
      </c>
      <c r="C930" s="67">
        <v>1.8333333333333333</v>
      </c>
      <c r="D930" s="68" t="s">
        <v>256</v>
      </c>
      <c r="E930" s="69"/>
      <c r="F930" s="67">
        <f>C930*E930</f>
        <v>0</v>
      </c>
      <c r="G930" s="70">
        <f>SUM(F920:F930)</f>
        <v>0</v>
      </c>
      <c r="H930" s="31"/>
    </row>
    <row r="931" spans="1:8" s="32" customFormat="1">
      <c r="A931" s="26"/>
      <c r="B931" s="96"/>
      <c r="C931" s="67"/>
      <c r="D931" s="68"/>
      <c r="E931" s="69"/>
      <c r="F931" s="67"/>
      <c r="G931" s="70"/>
      <c r="H931" s="31"/>
    </row>
    <row r="932" spans="1:8" s="32" customFormat="1">
      <c r="A932" s="65" t="s">
        <v>257</v>
      </c>
      <c r="B932" s="66" t="s">
        <v>258</v>
      </c>
      <c r="C932" s="67"/>
      <c r="D932" s="68"/>
      <c r="E932" s="69"/>
      <c r="F932" s="67"/>
      <c r="G932" s="70"/>
      <c r="H932" s="31"/>
    </row>
    <row r="933" spans="1:8" s="32" customFormat="1">
      <c r="A933" s="26" t="s">
        <v>16</v>
      </c>
      <c r="B933" s="129" t="s">
        <v>453</v>
      </c>
      <c r="C933" s="120">
        <f>SUM(C934:C935)</f>
        <v>292.48</v>
      </c>
      <c r="D933" s="68" t="s">
        <v>26</v>
      </c>
      <c r="E933" s="69"/>
      <c r="F933" s="67">
        <f>C933*E933</f>
        <v>0</v>
      </c>
      <c r="G933" s="70"/>
      <c r="H933" s="31"/>
    </row>
    <row r="934" spans="1:8" s="32" customFormat="1">
      <c r="A934" s="26" t="s">
        <v>19</v>
      </c>
      <c r="B934" s="129" t="s">
        <v>454</v>
      </c>
      <c r="C934" s="123">
        <v>214.5</v>
      </c>
      <c r="D934" s="68" t="s">
        <v>26</v>
      </c>
      <c r="E934" s="69"/>
      <c r="F934" s="67">
        <f>C934*E934</f>
        <v>0</v>
      </c>
      <c r="G934" s="70"/>
      <c r="H934" s="31"/>
    </row>
    <row r="935" spans="1:8" s="32" customFormat="1">
      <c r="A935" s="26" t="s">
        <v>22</v>
      </c>
      <c r="B935" s="129" t="s">
        <v>455</v>
      </c>
      <c r="C935" s="120">
        <v>77.98</v>
      </c>
      <c r="D935" s="68" t="s">
        <v>26</v>
      </c>
      <c r="E935" s="69"/>
      <c r="F935" s="67">
        <f>C935*E935</f>
        <v>0</v>
      </c>
      <c r="G935" s="70">
        <f>SUM(F933:F935)</f>
        <v>0</v>
      </c>
      <c r="H935" s="31"/>
    </row>
    <row r="936" spans="1:8" s="32" customFormat="1">
      <c r="A936" s="26"/>
      <c r="B936" s="96"/>
      <c r="C936" s="67"/>
      <c r="D936" s="68"/>
      <c r="E936" s="69"/>
      <c r="F936" s="67"/>
      <c r="G936" s="70"/>
      <c r="H936" s="31"/>
    </row>
    <row r="937" spans="1:8" s="32" customFormat="1">
      <c r="A937" s="65" t="s">
        <v>261</v>
      </c>
      <c r="B937" s="66" t="s">
        <v>262</v>
      </c>
      <c r="C937" s="67"/>
      <c r="D937" s="68"/>
      <c r="E937" s="69"/>
      <c r="F937" s="67"/>
      <c r="G937" s="70"/>
      <c r="H937" s="31"/>
    </row>
    <row r="938" spans="1:8" s="32" customFormat="1" ht="45">
      <c r="A938" s="26" t="s">
        <v>263</v>
      </c>
      <c r="B938" s="154" t="s">
        <v>264</v>
      </c>
      <c r="C938" s="155">
        <v>4</v>
      </c>
      <c r="D938" s="68" t="s">
        <v>18</v>
      </c>
      <c r="E938" s="69"/>
      <c r="F938" s="73">
        <f>C938*E938</f>
        <v>0</v>
      </c>
      <c r="G938" s="111"/>
      <c r="H938" s="31"/>
    </row>
    <row r="939" spans="1:8" s="32" customFormat="1" ht="30">
      <c r="A939" s="26" t="s">
        <v>19</v>
      </c>
      <c r="B939" s="154" t="s">
        <v>265</v>
      </c>
      <c r="C939" s="155">
        <v>16</v>
      </c>
      <c r="D939" s="68" t="s">
        <v>18</v>
      </c>
      <c r="E939" s="69"/>
      <c r="F939" s="73">
        <f>C939*E939</f>
        <v>0</v>
      </c>
      <c r="G939" s="144">
        <f>SUM(F938:F939)</f>
        <v>0</v>
      </c>
      <c r="H939" s="31"/>
    </row>
    <row r="940" spans="1:8" s="32" customFormat="1">
      <c r="A940" s="26"/>
      <c r="B940" s="116"/>
      <c r="C940" s="67"/>
      <c r="D940" s="68"/>
      <c r="E940" s="69"/>
      <c r="F940" s="67"/>
      <c r="G940" s="144"/>
      <c r="H940" s="31"/>
    </row>
    <row r="941" spans="1:8" s="32" customFormat="1">
      <c r="A941" s="65" t="s">
        <v>266</v>
      </c>
      <c r="B941" s="66" t="s">
        <v>267</v>
      </c>
      <c r="C941" s="67"/>
      <c r="D941" s="68"/>
      <c r="E941" s="69"/>
      <c r="F941" s="67"/>
      <c r="G941" s="70"/>
      <c r="H941" s="31"/>
    </row>
    <row r="942" spans="1:8" s="32" customFormat="1">
      <c r="A942" s="26" t="s">
        <v>16</v>
      </c>
      <c r="B942" s="129" t="s">
        <v>268</v>
      </c>
      <c r="C942" s="67">
        <v>1</v>
      </c>
      <c r="D942" s="68" t="s">
        <v>18</v>
      </c>
      <c r="E942" s="69"/>
      <c r="F942" s="67">
        <f>C942*E942</f>
        <v>0</v>
      </c>
      <c r="G942" s="110"/>
      <c r="H942" s="31"/>
    </row>
    <row r="943" spans="1:8" s="32" customFormat="1">
      <c r="A943" s="26" t="s">
        <v>19</v>
      </c>
      <c r="B943" s="129" t="s">
        <v>269</v>
      </c>
      <c r="C943" s="67">
        <v>1</v>
      </c>
      <c r="D943" s="68" t="s">
        <v>18</v>
      </c>
      <c r="E943" s="69"/>
      <c r="F943" s="67">
        <f>C943*E943</f>
        <v>0</v>
      </c>
      <c r="G943" s="110"/>
      <c r="H943" s="31"/>
    </row>
    <row r="944" spans="1:8" ht="30">
      <c r="A944" s="26" t="s">
        <v>22</v>
      </c>
      <c r="B944" s="129" t="s">
        <v>270</v>
      </c>
      <c r="C944" s="67">
        <v>23</v>
      </c>
      <c r="D944" s="68" t="s">
        <v>18</v>
      </c>
      <c r="E944" s="69"/>
      <c r="F944" s="67">
        <f>C944*E944</f>
        <v>0</v>
      </c>
      <c r="G944" s="70"/>
      <c r="H944" s="5"/>
    </row>
    <row r="945" spans="1:17" s="32" customFormat="1">
      <c r="A945" s="26" t="s">
        <v>24</v>
      </c>
      <c r="B945" s="129" t="s">
        <v>272</v>
      </c>
      <c r="C945" s="67">
        <v>1</v>
      </c>
      <c r="D945" s="68" t="s">
        <v>18</v>
      </c>
      <c r="E945" s="69"/>
      <c r="F945" s="67">
        <f>C945*E945</f>
        <v>0</v>
      </c>
      <c r="G945" s="110">
        <f>SUM(F942:F945)</f>
        <v>0</v>
      </c>
      <c r="H945" s="31"/>
    </row>
    <row r="946" spans="1:17" ht="15" customHeight="1">
      <c r="A946" s="114"/>
      <c r="B946" s="115"/>
      <c r="C946" s="56"/>
      <c r="D946" s="108"/>
      <c r="E946" s="56"/>
      <c r="F946" s="109"/>
      <c r="G946" s="110"/>
      <c r="H946" s="109"/>
    </row>
    <row r="947" spans="1:17" s="32" customFormat="1">
      <c r="A947" s="26"/>
      <c r="B947" s="61" t="s">
        <v>456</v>
      </c>
      <c r="C947" s="61"/>
      <c r="D947" s="61"/>
      <c r="E947" s="61"/>
      <c r="F947" s="28" t="s">
        <v>35</v>
      </c>
      <c r="G947" s="62">
        <f>SUM(G838:G945)</f>
        <v>0</v>
      </c>
      <c r="H947" s="31"/>
    </row>
    <row r="948" spans="1:17" ht="12" customHeight="1">
      <c r="A948" s="114"/>
      <c r="B948" s="115"/>
      <c r="C948" s="56"/>
      <c r="D948" s="108"/>
      <c r="E948" s="56"/>
      <c r="F948" s="109"/>
      <c r="G948" s="110"/>
      <c r="H948" s="109"/>
    </row>
    <row r="949" spans="1:17" s="32" customFormat="1">
      <c r="A949" s="33" t="s">
        <v>457</v>
      </c>
      <c r="B949" s="63" t="s">
        <v>458</v>
      </c>
      <c r="C949" s="63"/>
      <c r="D949" s="29"/>
      <c r="E949" s="64"/>
      <c r="F949" s="30"/>
      <c r="G949" s="28"/>
      <c r="H949" s="40"/>
    </row>
    <row r="950" spans="1:17" ht="12.75" customHeight="1">
      <c r="A950" s="143"/>
      <c r="C950" s="56"/>
      <c r="E950" s="56"/>
      <c r="H950" s="5"/>
    </row>
    <row r="951" spans="1:17" s="102" customFormat="1" ht="15.95" customHeight="1">
      <c r="A951" s="42" t="s">
        <v>14</v>
      </c>
      <c r="B951" s="101" t="s">
        <v>118</v>
      </c>
      <c r="C951" s="52"/>
      <c r="E951" s="45"/>
      <c r="F951" s="46"/>
      <c r="G951" s="57"/>
      <c r="H951" s="48"/>
      <c r="J951" s="103"/>
      <c r="K951" s="103"/>
      <c r="L951" s="103"/>
      <c r="M951" s="103"/>
      <c r="N951" s="103"/>
      <c r="O951" s="103"/>
      <c r="P951" s="103"/>
      <c r="Q951" s="103"/>
    </row>
    <row r="952" spans="1:17" s="49" customFormat="1" ht="15.95" customHeight="1">
      <c r="A952" s="51" t="s">
        <v>16</v>
      </c>
      <c r="B952" s="14" t="s">
        <v>119</v>
      </c>
      <c r="C952" s="30">
        <v>615.6</v>
      </c>
      <c r="D952" s="49" t="s">
        <v>26</v>
      </c>
      <c r="E952" s="54"/>
      <c r="F952" s="55">
        <f>C952*E952</f>
        <v>0</v>
      </c>
      <c r="G952" s="110">
        <f>SUM(F952)</f>
        <v>0</v>
      </c>
      <c r="H952" s="48"/>
      <c r="J952" s="50"/>
      <c r="K952" s="50"/>
      <c r="L952" s="50"/>
      <c r="M952" s="50"/>
      <c r="N952" s="50"/>
      <c r="O952" s="50"/>
      <c r="P952" s="50"/>
      <c r="Q952" s="50"/>
    </row>
    <row r="953" spans="1:17" s="49" customFormat="1" ht="15.95" customHeight="1">
      <c r="A953" s="51"/>
      <c r="B953" s="14"/>
      <c r="C953" s="30"/>
      <c r="E953" s="54"/>
      <c r="F953" s="55"/>
      <c r="G953" s="48"/>
      <c r="H953" s="48"/>
      <c r="J953" s="50"/>
      <c r="K953" s="50"/>
      <c r="L953" s="50"/>
      <c r="M953" s="50"/>
      <c r="N953" s="50"/>
      <c r="O953" s="50"/>
      <c r="P953" s="50"/>
      <c r="Q953" s="50"/>
    </row>
    <row r="954" spans="1:17" s="102" customFormat="1" ht="15.95" customHeight="1">
      <c r="A954" s="42" t="s">
        <v>36</v>
      </c>
      <c r="B954" s="101" t="s">
        <v>120</v>
      </c>
      <c r="C954" s="52"/>
      <c r="E954" s="45"/>
      <c r="F954" s="46"/>
      <c r="G954" s="57"/>
      <c r="H954" s="48"/>
      <c r="J954" s="103"/>
      <c r="K954" s="103"/>
      <c r="L954" s="103"/>
      <c r="M954" s="103"/>
      <c r="N954" s="103"/>
      <c r="O954" s="103"/>
      <c r="P954" s="103"/>
      <c r="Q954" s="103"/>
    </row>
    <row r="955" spans="1:17" s="102" customFormat="1" ht="15.95" customHeight="1">
      <c r="A955" s="51" t="s">
        <v>16</v>
      </c>
      <c r="B955" s="58" t="s">
        <v>121</v>
      </c>
      <c r="C955" s="52">
        <v>191.33</v>
      </c>
      <c r="D955" s="49" t="s">
        <v>29</v>
      </c>
      <c r="E955" s="55"/>
      <c r="F955" s="55">
        <f>C955*E955</f>
        <v>0</v>
      </c>
      <c r="G955" s="57"/>
      <c r="H955" s="48"/>
      <c r="J955" s="103"/>
      <c r="K955" s="103"/>
      <c r="L955" s="103"/>
      <c r="M955" s="103"/>
      <c r="N955" s="103"/>
      <c r="O955" s="103"/>
      <c r="P955" s="103"/>
      <c r="Q955" s="103"/>
    </row>
    <row r="956" spans="1:17" s="49" customFormat="1" ht="15.95" customHeight="1">
      <c r="A956" s="51" t="s">
        <v>19</v>
      </c>
      <c r="B956" s="58" t="s">
        <v>122</v>
      </c>
      <c r="C956" s="52">
        <v>86.5</v>
      </c>
      <c r="D956" s="49" t="s">
        <v>29</v>
      </c>
      <c r="E956" s="55"/>
      <c r="F956" s="55">
        <f>C956*E956</f>
        <v>0</v>
      </c>
      <c r="G956" s="57"/>
      <c r="H956" s="48"/>
      <c r="J956" s="50"/>
      <c r="K956" s="50"/>
      <c r="L956" s="50"/>
      <c r="M956" s="50"/>
      <c r="N956" s="50"/>
      <c r="O956" s="50"/>
      <c r="P956" s="50"/>
      <c r="Q956" s="50"/>
    </row>
    <row r="957" spans="1:17" s="49" customFormat="1" ht="15.95" customHeight="1">
      <c r="A957" s="51" t="s">
        <v>22</v>
      </c>
      <c r="B957" s="58" t="s">
        <v>123</v>
      </c>
      <c r="C957" s="56">
        <v>246.2</v>
      </c>
      <c r="D957" s="49" t="s">
        <v>26</v>
      </c>
      <c r="E957" s="55"/>
      <c r="F957" s="55">
        <f>C957*E957</f>
        <v>0</v>
      </c>
      <c r="G957" s="57"/>
      <c r="H957" s="48"/>
      <c r="J957" s="50"/>
      <c r="K957" s="50"/>
      <c r="L957" s="50"/>
      <c r="M957" s="50"/>
      <c r="N957" s="50"/>
      <c r="O957" s="50"/>
      <c r="P957" s="50"/>
      <c r="Q957" s="50"/>
    </row>
    <row r="958" spans="1:17" s="49" customFormat="1" ht="15.95" customHeight="1">
      <c r="A958" s="51" t="s">
        <v>24</v>
      </c>
      <c r="B958" s="58" t="s">
        <v>124</v>
      </c>
      <c r="C958" s="52">
        <v>136.28</v>
      </c>
      <c r="D958" s="49" t="s">
        <v>29</v>
      </c>
      <c r="E958" s="55"/>
      <c r="F958" s="55">
        <f>C958*E958</f>
        <v>0</v>
      </c>
      <c r="G958" s="57">
        <f>SUM(F955:F958)</f>
        <v>0</v>
      </c>
      <c r="H958" s="48"/>
      <c r="J958" s="50"/>
      <c r="K958" s="50"/>
      <c r="L958" s="50"/>
      <c r="M958" s="50"/>
      <c r="N958" s="50"/>
      <c r="O958" s="50"/>
      <c r="P958" s="50"/>
      <c r="Q958" s="50"/>
    </row>
    <row r="959" spans="1:17" ht="12.75" customHeight="1">
      <c r="A959" s="143"/>
      <c r="C959" s="56"/>
      <c r="E959" s="56"/>
      <c r="H959" s="5"/>
    </row>
    <row r="960" spans="1:17">
      <c r="A960" s="106" t="s">
        <v>125</v>
      </c>
      <c r="B960" s="107" t="s">
        <v>126</v>
      </c>
      <c r="C960" s="56"/>
      <c r="D960" s="108"/>
      <c r="E960" s="56"/>
      <c r="F960" s="109"/>
      <c r="G960" s="110"/>
      <c r="H960" s="5"/>
    </row>
    <row r="961" spans="1:17" s="102" customFormat="1" ht="15.75" customHeight="1">
      <c r="A961" s="51" t="s">
        <v>16</v>
      </c>
      <c r="B961" s="58" t="s">
        <v>430</v>
      </c>
      <c r="C961" s="52">
        <v>22.79</v>
      </c>
      <c r="D961" s="49" t="s">
        <v>29</v>
      </c>
      <c r="E961" s="54"/>
      <c r="F961" s="55">
        <f>C961*E961</f>
        <v>0</v>
      </c>
      <c r="G961" s="57"/>
      <c r="H961" s="48"/>
      <c r="J961" s="103"/>
      <c r="K961" s="103"/>
      <c r="L961" s="103"/>
      <c r="M961" s="103"/>
      <c r="N961" s="103"/>
      <c r="O961" s="103"/>
      <c r="P961" s="103"/>
      <c r="Q961" s="103"/>
    </row>
    <row r="962" spans="1:17" s="102" customFormat="1" ht="15.75" customHeight="1">
      <c r="A962" s="51" t="s">
        <v>19</v>
      </c>
      <c r="B962" s="58" t="s">
        <v>431</v>
      </c>
      <c r="C962" s="52">
        <v>0.94</v>
      </c>
      <c r="D962" s="49" t="s">
        <v>29</v>
      </c>
      <c r="E962" s="54"/>
      <c r="F962" s="55">
        <f>C962*E962</f>
        <v>0</v>
      </c>
      <c r="G962" s="57"/>
      <c r="H962" s="48"/>
      <c r="J962" s="103"/>
      <c r="K962" s="103"/>
      <c r="L962" s="103"/>
      <c r="M962" s="103"/>
      <c r="N962" s="103"/>
      <c r="O962" s="103"/>
      <c r="P962" s="103"/>
      <c r="Q962" s="103"/>
    </row>
    <row r="963" spans="1:17" s="102" customFormat="1" ht="15.75" customHeight="1">
      <c r="A963" s="51" t="s">
        <v>22</v>
      </c>
      <c r="B963" s="58" t="s">
        <v>432</v>
      </c>
      <c r="C963" s="52">
        <v>56.25</v>
      </c>
      <c r="D963" s="49" t="s">
        <v>29</v>
      </c>
      <c r="E963" s="54"/>
      <c r="F963" s="55">
        <f>C963*E963</f>
        <v>0</v>
      </c>
      <c r="G963" s="57"/>
      <c r="H963" s="48"/>
      <c r="J963" s="103"/>
      <c r="K963" s="103"/>
      <c r="L963" s="103"/>
      <c r="M963" s="103"/>
      <c r="N963" s="103"/>
      <c r="O963" s="103"/>
      <c r="P963" s="103"/>
      <c r="Q963" s="103"/>
    </row>
    <row r="964" spans="1:17" s="102" customFormat="1" ht="15.75" customHeight="1">
      <c r="A964" s="51" t="s">
        <v>24</v>
      </c>
      <c r="B964" s="58" t="s">
        <v>433</v>
      </c>
      <c r="C964" s="52">
        <v>1.19</v>
      </c>
      <c r="D964" s="49" t="s">
        <v>29</v>
      </c>
      <c r="E964" s="54"/>
      <c r="F964" s="55">
        <f>C964*E964</f>
        <v>0</v>
      </c>
      <c r="G964" s="57"/>
      <c r="H964" s="48"/>
      <c r="J964" s="103"/>
      <c r="K964" s="103"/>
      <c r="L964" s="103"/>
      <c r="M964" s="103"/>
      <c r="N964" s="103"/>
      <c r="O964" s="103"/>
      <c r="P964" s="103"/>
      <c r="Q964" s="103"/>
    </row>
    <row r="965" spans="1:17">
      <c r="A965" s="51" t="s">
        <v>27</v>
      </c>
      <c r="B965" s="58" t="s">
        <v>434</v>
      </c>
      <c r="C965" s="52">
        <v>9.7899999999999991</v>
      </c>
      <c r="D965" s="49" t="s">
        <v>29</v>
      </c>
      <c r="E965" s="109"/>
      <c r="F965" s="55">
        <f t="shared" ref="F965:F969" si="20">C965*E965</f>
        <v>0</v>
      </c>
      <c r="G965" s="110"/>
      <c r="H965" s="5"/>
    </row>
    <row r="966" spans="1:17">
      <c r="A966" s="51" t="s">
        <v>30</v>
      </c>
      <c r="B966" s="58" t="s">
        <v>435</v>
      </c>
      <c r="C966" s="52">
        <v>2.52</v>
      </c>
      <c r="D966" s="49" t="s">
        <v>29</v>
      </c>
      <c r="E966" s="109"/>
      <c r="F966" s="55">
        <f>C966*E966</f>
        <v>0</v>
      </c>
      <c r="G966" s="110"/>
      <c r="H966" s="5"/>
    </row>
    <row r="967" spans="1:17">
      <c r="A967" s="51" t="s">
        <v>32</v>
      </c>
      <c r="B967" s="58" t="s">
        <v>436</v>
      </c>
      <c r="C967" s="52">
        <v>0.16</v>
      </c>
      <c r="D967" s="49" t="s">
        <v>29</v>
      </c>
      <c r="E967" s="109"/>
      <c r="F967" s="55">
        <f>C967*E967</f>
        <v>0</v>
      </c>
      <c r="G967" s="110"/>
      <c r="H967" s="5"/>
    </row>
    <row r="968" spans="1:17">
      <c r="A968" s="51" t="s">
        <v>68</v>
      </c>
      <c r="B968" s="58" t="s">
        <v>437</v>
      </c>
      <c r="C968" s="52">
        <v>1.07</v>
      </c>
      <c r="D968" s="49" t="s">
        <v>29</v>
      </c>
      <c r="E968" s="109"/>
      <c r="F968" s="55">
        <f>C968*E968</f>
        <v>0</v>
      </c>
      <c r="G968" s="110"/>
      <c r="H968" s="5"/>
    </row>
    <row r="969" spans="1:17">
      <c r="A969" s="51" t="s">
        <v>70</v>
      </c>
      <c r="B969" s="58" t="s">
        <v>438</v>
      </c>
      <c r="C969" s="52">
        <v>0.46</v>
      </c>
      <c r="D969" s="49" t="s">
        <v>29</v>
      </c>
      <c r="E969" s="109"/>
      <c r="F969" s="55">
        <f t="shared" si="20"/>
        <v>0</v>
      </c>
      <c r="G969" s="110"/>
      <c r="H969" s="5"/>
    </row>
    <row r="970" spans="1:17" ht="29.25" customHeight="1">
      <c r="A970" s="51" t="s">
        <v>112</v>
      </c>
      <c r="B970" s="59" t="s">
        <v>321</v>
      </c>
      <c r="C970" s="52">
        <v>1.1299999999999999</v>
      </c>
      <c r="D970" s="49" t="s">
        <v>29</v>
      </c>
      <c r="E970" s="69"/>
      <c r="F970" s="55">
        <f>C970*E970</f>
        <v>0</v>
      </c>
      <c r="G970" s="110"/>
      <c r="H970" s="5"/>
    </row>
    <row r="971" spans="1:17">
      <c r="A971" s="140" t="s">
        <v>174</v>
      </c>
      <c r="B971" s="58" t="s">
        <v>439</v>
      </c>
      <c r="C971" s="52">
        <v>1.43</v>
      </c>
      <c r="D971" s="49" t="s">
        <v>29</v>
      </c>
      <c r="E971" s="109"/>
      <c r="F971" s="55">
        <f>C971*E971</f>
        <v>0</v>
      </c>
      <c r="G971" s="110">
        <f>SUM(F961:F971)</f>
        <v>0</v>
      </c>
      <c r="H971" s="5"/>
    </row>
    <row r="972" spans="1:17" ht="12.75" customHeight="1">
      <c r="A972" s="143"/>
      <c r="C972" s="56"/>
      <c r="E972" s="56"/>
      <c r="H972" s="5"/>
    </row>
    <row r="973" spans="1:17">
      <c r="A973" s="106" t="s">
        <v>133</v>
      </c>
      <c r="B973" s="112" t="s">
        <v>134</v>
      </c>
      <c r="C973" s="56"/>
      <c r="D973" s="113"/>
      <c r="E973" s="56"/>
      <c r="F973" s="109"/>
      <c r="G973" s="110"/>
      <c r="H973" s="5"/>
    </row>
    <row r="974" spans="1:17" s="32" customFormat="1" ht="28.5" customHeight="1">
      <c r="A974" s="26" t="s">
        <v>16</v>
      </c>
      <c r="B974" s="96" t="s">
        <v>283</v>
      </c>
      <c r="C974" s="67">
        <v>139.28</v>
      </c>
      <c r="D974" s="68" t="s">
        <v>26</v>
      </c>
      <c r="E974" s="69"/>
      <c r="F974" s="73">
        <f>C974*E974</f>
        <v>0</v>
      </c>
      <c r="G974" s="70"/>
      <c r="H974" s="31"/>
    </row>
    <row r="975" spans="1:17" s="32" customFormat="1" ht="30">
      <c r="A975" s="26" t="s">
        <v>19</v>
      </c>
      <c r="B975" s="96" t="s">
        <v>367</v>
      </c>
      <c r="C975" s="67">
        <v>2</v>
      </c>
      <c r="D975" s="68" t="s">
        <v>26</v>
      </c>
      <c r="E975" s="69"/>
      <c r="F975" s="73">
        <f>C975*E975</f>
        <v>0</v>
      </c>
      <c r="G975" s="70"/>
      <c r="H975" s="31"/>
    </row>
    <row r="976" spans="1:17" s="32" customFormat="1" ht="30">
      <c r="A976" s="26" t="s">
        <v>22</v>
      </c>
      <c r="B976" s="96" t="s">
        <v>368</v>
      </c>
      <c r="C976" s="67">
        <v>67.14</v>
      </c>
      <c r="D976" s="68" t="s">
        <v>26</v>
      </c>
      <c r="E976" s="69"/>
      <c r="F976" s="73">
        <f>C976*E976</f>
        <v>0</v>
      </c>
      <c r="G976" s="70">
        <f>SUM(F974:F976)</f>
        <v>0</v>
      </c>
      <c r="H976" s="31"/>
    </row>
    <row r="977" spans="1:10" ht="12.75" customHeight="1">
      <c r="A977" s="143"/>
      <c r="C977" s="56"/>
      <c r="E977" s="56"/>
      <c r="H977" s="5"/>
    </row>
    <row r="978" spans="1:10" s="32" customFormat="1">
      <c r="A978" s="65" t="s">
        <v>137</v>
      </c>
      <c r="B978" s="66" t="s">
        <v>138</v>
      </c>
      <c r="C978" s="67"/>
      <c r="D978" s="68"/>
      <c r="E978" s="69"/>
      <c r="F978" s="67"/>
      <c r="G978" s="70"/>
      <c r="H978" s="31"/>
    </row>
    <row r="979" spans="1:10" s="32" customFormat="1">
      <c r="A979" s="26" t="s">
        <v>16</v>
      </c>
      <c r="B979" s="96" t="s">
        <v>286</v>
      </c>
      <c r="C979" s="67">
        <v>67.14</v>
      </c>
      <c r="D979" s="68" t="s">
        <v>26</v>
      </c>
      <c r="E979" s="69"/>
      <c r="F979" s="73">
        <f>C979*E979</f>
        <v>0</v>
      </c>
      <c r="G979" s="70"/>
      <c r="H979" s="31"/>
    </row>
    <row r="980" spans="1:10" s="32" customFormat="1">
      <c r="A980" s="26" t="s">
        <v>19</v>
      </c>
      <c r="B980" s="96" t="s">
        <v>287</v>
      </c>
      <c r="C980" s="67">
        <v>71.19</v>
      </c>
      <c r="D980" s="68" t="s">
        <v>26</v>
      </c>
      <c r="E980" s="69"/>
      <c r="F980" s="73">
        <f>C980*E980</f>
        <v>0</v>
      </c>
      <c r="G980" s="70"/>
      <c r="H980" s="31"/>
    </row>
    <row r="981" spans="1:10" s="32" customFormat="1" ht="30">
      <c r="A981" s="26" t="s">
        <v>22</v>
      </c>
      <c r="B981" s="116" t="s">
        <v>288</v>
      </c>
      <c r="C981" s="67">
        <v>25.19</v>
      </c>
      <c r="D981" s="68" t="s">
        <v>26</v>
      </c>
      <c r="E981" s="69"/>
      <c r="F981" s="73">
        <f>C981*E981</f>
        <v>0</v>
      </c>
      <c r="G981" s="70"/>
      <c r="H981" s="31"/>
    </row>
    <row r="982" spans="1:10" s="32" customFormat="1" ht="30">
      <c r="A982" s="26" t="s">
        <v>24</v>
      </c>
      <c r="B982" s="116" t="s">
        <v>289</v>
      </c>
      <c r="C982" s="67">
        <f>C981</f>
        <v>25.19</v>
      </c>
      <c r="D982" s="68" t="s">
        <v>26</v>
      </c>
      <c r="E982" s="69"/>
      <c r="F982" s="73">
        <f>C982*E982</f>
        <v>0</v>
      </c>
      <c r="G982" s="70"/>
      <c r="H982" s="31"/>
    </row>
    <row r="983" spans="1:10" s="32" customFormat="1">
      <c r="A983" s="26" t="s">
        <v>27</v>
      </c>
      <c r="B983" s="96" t="s">
        <v>290</v>
      </c>
      <c r="C983" s="67">
        <v>175.58</v>
      </c>
      <c r="D983" s="68" t="s">
        <v>21</v>
      </c>
      <c r="E983" s="69"/>
      <c r="F983" s="73">
        <f>C983*E983</f>
        <v>0</v>
      </c>
      <c r="G983" s="70">
        <f>SUM(F979:F983)</f>
        <v>0</v>
      </c>
      <c r="H983" s="31"/>
    </row>
    <row r="984" spans="1:10" ht="12" customHeight="1">
      <c r="A984" s="114"/>
      <c r="B984" s="115"/>
      <c r="C984" s="56"/>
      <c r="D984" s="108"/>
      <c r="E984" s="56"/>
      <c r="F984" s="109"/>
      <c r="G984" s="110"/>
      <c r="H984" s="109"/>
    </row>
    <row r="985" spans="1:10" s="32" customFormat="1">
      <c r="A985" s="65" t="s">
        <v>145</v>
      </c>
      <c r="B985" s="66" t="s">
        <v>146</v>
      </c>
      <c r="C985" s="67"/>
      <c r="D985" s="68"/>
      <c r="E985" s="69"/>
      <c r="F985" s="67"/>
      <c r="G985" s="70"/>
      <c r="H985" s="31"/>
    </row>
    <row r="986" spans="1:10" s="32" customFormat="1" ht="45">
      <c r="A986" s="26" t="s">
        <v>16</v>
      </c>
      <c r="B986" s="116" t="s">
        <v>147</v>
      </c>
      <c r="C986" s="67">
        <v>615.6</v>
      </c>
      <c r="D986" s="68" t="s">
        <v>26</v>
      </c>
      <c r="E986" s="69"/>
      <c r="F986" s="73">
        <f>C986*E986</f>
        <v>0</v>
      </c>
      <c r="G986" s="70"/>
      <c r="H986" s="31"/>
    </row>
    <row r="987" spans="1:10" s="32" customFormat="1">
      <c r="A987" s="26" t="s">
        <v>24</v>
      </c>
      <c r="B987" s="32" t="s">
        <v>291</v>
      </c>
      <c r="C987" s="111">
        <v>225.84</v>
      </c>
      <c r="D987" s="146" t="s">
        <v>21</v>
      </c>
      <c r="E987" s="69"/>
      <c r="F987" s="73">
        <f>C987*E987</f>
        <v>0</v>
      </c>
      <c r="G987" s="70"/>
      <c r="H987" s="31"/>
    </row>
    <row r="988" spans="1:10" s="32" customFormat="1">
      <c r="A988" s="26" t="s">
        <v>27</v>
      </c>
      <c r="B988" s="32" t="s">
        <v>292</v>
      </c>
      <c r="C988" s="111">
        <v>123.9</v>
      </c>
      <c r="D988" s="146" t="s">
        <v>21</v>
      </c>
      <c r="E988" s="111"/>
      <c r="F988" s="73">
        <f>C988*E988</f>
        <v>0</v>
      </c>
      <c r="G988" s="70">
        <f>SUM(F986:F988)</f>
        <v>0</v>
      </c>
      <c r="H988" s="31"/>
    </row>
    <row r="989" spans="1:10" s="32" customFormat="1">
      <c r="A989" s="26"/>
      <c r="C989" s="111"/>
      <c r="D989" s="146"/>
      <c r="E989" s="111"/>
      <c r="F989" s="111"/>
      <c r="G989" s="144"/>
      <c r="H989" s="31"/>
    </row>
    <row r="990" spans="1:10" ht="18" customHeight="1">
      <c r="A990" s="106" t="s">
        <v>148</v>
      </c>
      <c r="B990" s="122" t="s">
        <v>149</v>
      </c>
      <c r="C990" s="123"/>
      <c r="D990" s="124"/>
      <c r="E990" s="120"/>
      <c r="F990" s="125"/>
      <c r="H990" s="127"/>
      <c r="I990" s="127"/>
      <c r="J990" s="128"/>
    </row>
    <row r="991" spans="1:10" ht="30">
      <c r="A991" s="51" t="s">
        <v>16</v>
      </c>
      <c r="B991" s="116" t="s">
        <v>293</v>
      </c>
      <c r="C991" s="123">
        <v>75.12</v>
      </c>
      <c r="D991" s="29" t="s">
        <v>294</v>
      </c>
      <c r="E991" s="120"/>
      <c r="F991" s="73">
        <f>C991*E991</f>
        <v>0</v>
      </c>
      <c r="G991" s="126">
        <f>SUM(F991)</f>
        <v>0</v>
      </c>
      <c r="H991" s="129"/>
      <c r="I991" s="123"/>
      <c r="J991" s="29"/>
    </row>
    <row r="992" spans="1:10" ht="12.75" customHeight="1">
      <c r="A992" s="143"/>
      <c r="C992" s="56"/>
      <c r="E992" s="56"/>
      <c r="H992" s="5"/>
    </row>
    <row r="993" spans="1:11" s="32" customFormat="1">
      <c r="A993" s="65" t="s">
        <v>152</v>
      </c>
      <c r="B993" s="66" t="s">
        <v>153</v>
      </c>
      <c r="C993" s="67"/>
      <c r="D993" s="130"/>
      <c r="E993" s="131"/>
      <c r="F993" s="67"/>
      <c r="G993" s="70"/>
      <c r="H993" s="31"/>
    </row>
    <row r="994" spans="1:11" s="32" customFormat="1" ht="30">
      <c r="A994" s="26" t="s">
        <v>16</v>
      </c>
      <c r="B994" s="96" t="s">
        <v>459</v>
      </c>
      <c r="C994" s="67">
        <v>2</v>
      </c>
      <c r="D994" s="132" t="s">
        <v>18</v>
      </c>
      <c r="E994" s="69"/>
      <c r="F994" s="67">
        <f>C994*E994</f>
        <v>0</v>
      </c>
      <c r="G994" s="121"/>
      <c r="H994" s="31"/>
    </row>
    <row r="995" spans="1:11" s="32" customFormat="1" ht="30">
      <c r="A995" s="26" t="s">
        <v>19</v>
      </c>
      <c r="B995" s="96" t="s">
        <v>460</v>
      </c>
      <c r="C995" s="67">
        <v>3.6</v>
      </c>
      <c r="D995" s="132" t="s">
        <v>26</v>
      </c>
      <c r="E995" s="69"/>
      <c r="F995" s="67">
        <f>C995*E995</f>
        <v>0</v>
      </c>
      <c r="G995" s="70">
        <f>SUM(F994:F995)</f>
        <v>0</v>
      </c>
      <c r="H995" s="31"/>
    </row>
    <row r="996" spans="1:11" ht="12" customHeight="1">
      <c r="A996" s="114"/>
      <c r="B996" s="115"/>
      <c r="C996" s="56"/>
      <c r="D996" s="108"/>
      <c r="E996" s="56"/>
      <c r="F996" s="109"/>
      <c r="G996" s="110"/>
      <c r="H996" s="109"/>
    </row>
    <row r="997" spans="1:11" s="123" customFormat="1">
      <c r="A997" s="106" t="s">
        <v>158</v>
      </c>
      <c r="B997" s="122" t="s">
        <v>159</v>
      </c>
      <c r="C997" s="30"/>
      <c r="D997" s="29"/>
      <c r="G997" s="135"/>
      <c r="H997" s="136"/>
      <c r="I997" s="136"/>
      <c r="J997" s="136"/>
      <c r="K997" s="136"/>
    </row>
    <row r="998" spans="1:11" s="123" customFormat="1">
      <c r="A998" s="51" t="s">
        <v>16</v>
      </c>
      <c r="B998" s="129" t="s">
        <v>160</v>
      </c>
      <c r="C998" s="30">
        <v>33.82</v>
      </c>
      <c r="D998" s="29" t="s">
        <v>26</v>
      </c>
      <c r="F998" s="67">
        <f>C998*E998</f>
        <v>0</v>
      </c>
      <c r="G998" s="137">
        <f>SUM(F998)</f>
        <v>0</v>
      </c>
      <c r="H998" s="136"/>
      <c r="I998" s="136"/>
      <c r="J998" s="136"/>
      <c r="K998" s="136"/>
    </row>
    <row r="999" spans="1:11" ht="15" customHeight="1">
      <c r="A999" s="114"/>
      <c r="B999" s="115"/>
      <c r="C999" s="56"/>
      <c r="D999" s="108"/>
      <c r="E999" s="56"/>
      <c r="F999" s="109"/>
      <c r="G999" s="110"/>
      <c r="H999" s="109"/>
    </row>
    <row r="1000" spans="1:11" s="123" customFormat="1">
      <c r="A1000" s="65" t="s">
        <v>161</v>
      </c>
      <c r="B1000" s="66" t="s">
        <v>162</v>
      </c>
      <c r="C1000" s="138"/>
      <c r="D1000" s="124"/>
      <c r="E1000" s="138"/>
      <c r="F1000" s="125"/>
      <c r="G1000" s="135"/>
    </row>
    <row r="1001" spans="1:11" s="32" customFormat="1">
      <c r="A1001" s="26" t="s">
        <v>16</v>
      </c>
      <c r="B1001" s="96" t="s">
        <v>163</v>
      </c>
      <c r="C1001" s="67">
        <v>4</v>
      </c>
      <c r="D1001" s="68" t="s">
        <v>18</v>
      </c>
      <c r="E1001" s="69"/>
      <c r="F1001" s="67">
        <f>C1001*E1001</f>
        <v>0</v>
      </c>
      <c r="G1001" s="70"/>
      <c r="H1001" s="31"/>
    </row>
    <row r="1002" spans="1:11" s="32" customFormat="1">
      <c r="A1002" s="26" t="s">
        <v>19</v>
      </c>
      <c r="B1002" s="96" t="s">
        <v>164</v>
      </c>
      <c r="C1002" s="67">
        <v>5</v>
      </c>
      <c r="D1002" s="68" t="s">
        <v>18</v>
      </c>
      <c r="E1002" s="69"/>
      <c r="F1002" s="67">
        <f>C1002*E1002</f>
        <v>0</v>
      </c>
      <c r="G1002" s="70"/>
      <c r="H1002" s="31"/>
    </row>
    <row r="1003" spans="1:11" s="32" customFormat="1">
      <c r="A1003" s="26" t="s">
        <v>22</v>
      </c>
      <c r="B1003" s="96" t="s">
        <v>297</v>
      </c>
      <c r="C1003" s="67">
        <v>1</v>
      </c>
      <c r="D1003" s="68" t="s">
        <v>18</v>
      </c>
      <c r="E1003" s="69"/>
      <c r="F1003" s="67">
        <f>C1003*E1003</f>
        <v>0</v>
      </c>
      <c r="G1003" s="70"/>
      <c r="H1003" s="31"/>
    </row>
    <row r="1004" spans="1:11" s="32" customFormat="1">
      <c r="A1004" s="26" t="s">
        <v>24</v>
      </c>
      <c r="B1004" s="96" t="s">
        <v>298</v>
      </c>
      <c r="C1004" s="67">
        <v>2</v>
      </c>
      <c r="D1004" s="68" t="s">
        <v>18</v>
      </c>
      <c r="E1004" s="69"/>
      <c r="F1004" s="67">
        <f>C1004*E1004</f>
        <v>0</v>
      </c>
      <c r="G1004" s="70"/>
      <c r="H1004" s="31"/>
    </row>
    <row r="1005" spans="1:11" s="32" customFormat="1">
      <c r="A1005" s="26" t="s">
        <v>27</v>
      </c>
      <c r="B1005" s="96" t="s">
        <v>299</v>
      </c>
      <c r="C1005" s="67">
        <v>2</v>
      </c>
      <c r="D1005" s="68" t="s">
        <v>18</v>
      </c>
      <c r="E1005" s="69"/>
      <c r="F1005" s="67">
        <f>C1005*E1005</f>
        <v>0</v>
      </c>
      <c r="G1005" s="70"/>
      <c r="H1005" s="31"/>
    </row>
    <row r="1006" spans="1:11" s="32" customFormat="1">
      <c r="A1006" s="26" t="s">
        <v>30</v>
      </c>
      <c r="B1006" s="96" t="s">
        <v>300</v>
      </c>
      <c r="C1006" s="67">
        <v>3</v>
      </c>
      <c r="D1006" s="68" t="s">
        <v>18</v>
      </c>
      <c r="E1006" s="69"/>
      <c r="F1006" s="67">
        <f t="shared" ref="F1006" si="21">C1006*E1006</f>
        <v>0</v>
      </c>
      <c r="G1006" s="70"/>
      <c r="H1006" s="31"/>
    </row>
    <row r="1007" spans="1:11" s="32" customFormat="1">
      <c r="A1007" s="26" t="s">
        <v>32</v>
      </c>
      <c r="B1007" s="96" t="s">
        <v>302</v>
      </c>
      <c r="C1007" s="67">
        <v>3</v>
      </c>
      <c r="D1007" s="68" t="s">
        <v>18</v>
      </c>
      <c r="E1007" s="69"/>
      <c r="F1007" s="67">
        <f>C1007*E1007</f>
        <v>0</v>
      </c>
      <c r="G1007" s="70"/>
      <c r="H1007" s="31"/>
    </row>
    <row r="1008" spans="1:11" s="32" customFormat="1" ht="30">
      <c r="A1008" s="26" t="s">
        <v>68</v>
      </c>
      <c r="B1008" s="96" t="s">
        <v>324</v>
      </c>
      <c r="C1008" s="67">
        <v>47.53</v>
      </c>
      <c r="D1008" s="68" t="s">
        <v>21</v>
      </c>
      <c r="E1008" s="69"/>
      <c r="F1008" s="67">
        <f>C1008*E1008</f>
        <v>0</v>
      </c>
      <c r="G1008" s="70"/>
      <c r="H1008" s="31"/>
    </row>
    <row r="1009" spans="1:8" s="123" customFormat="1" ht="30">
      <c r="A1009" s="26" t="s">
        <v>70</v>
      </c>
      <c r="B1009" s="96" t="s">
        <v>418</v>
      </c>
      <c r="C1009" s="67">
        <v>15.01</v>
      </c>
      <c r="D1009" s="68" t="s">
        <v>21</v>
      </c>
      <c r="E1009" s="69"/>
      <c r="F1009" s="67">
        <f>C1009*E1009</f>
        <v>0</v>
      </c>
      <c r="G1009" s="135"/>
    </row>
    <row r="1010" spans="1:8" s="123" customFormat="1">
      <c r="A1010" s="26" t="s">
        <v>112</v>
      </c>
      <c r="B1010" s="96" t="s">
        <v>444</v>
      </c>
      <c r="C1010" s="67">
        <v>2</v>
      </c>
      <c r="D1010" s="68" t="s">
        <v>18</v>
      </c>
      <c r="E1010" s="69"/>
      <c r="F1010" s="67">
        <f>C1010*E1010</f>
        <v>0</v>
      </c>
      <c r="G1010" s="135"/>
    </row>
    <row r="1011" spans="1:8">
      <c r="A1011" s="26" t="s">
        <v>174</v>
      </c>
      <c r="B1011" s="96" t="s">
        <v>183</v>
      </c>
      <c r="C1011" s="67">
        <v>1</v>
      </c>
      <c r="D1011" s="68" t="s">
        <v>18</v>
      </c>
      <c r="E1011" s="69"/>
      <c r="F1011" s="67">
        <f t="shared" ref="F1011:F1017" si="22">C1011*E1011</f>
        <v>0</v>
      </c>
      <c r="G1011" s="70"/>
      <c r="H1011" s="5"/>
    </row>
    <row r="1012" spans="1:8" ht="30">
      <c r="A1012" s="26" t="s">
        <v>176</v>
      </c>
      <c r="B1012" s="96" t="s">
        <v>173</v>
      </c>
      <c r="C1012" s="67">
        <v>23.01</v>
      </c>
      <c r="D1012" s="68" t="s">
        <v>21</v>
      </c>
      <c r="E1012" s="69"/>
      <c r="F1012" s="67">
        <f>C1012*E1012</f>
        <v>0</v>
      </c>
      <c r="G1012" s="70"/>
      <c r="H1012" s="5"/>
    </row>
    <row r="1013" spans="1:8" ht="30">
      <c r="A1013" s="26" t="s">
        <v>178</v>
      </c>
      <c r="B1013" s="96" t="s">
        <v>175</v>
      </c>
      <c r="C1013" s="67">
        <v>54.48</v>
      </c>
      <c r="D1013" s="68" t="s">
        <v>21</v>
      </c>
      <c r="E1013" s="69"/>
      <c r="F1013" s="67">
        <f>C1013*E1013</f>
        <v>0</v>
      </c>
      <c r="G1013" s="70"/>
      <c r="H1013" s="5"/>
    </row>
    <row r="1014" spans="1:8" ht="30">
      <c r="A1014" s="26" t="s">
        <v>180</v>
      </c>
      <c r="B1014" s="96" t="s">
        <v>177</v>
      </c>
      <c r="C1014" s="67">
        <v>33.85</v>
      </c>
      <c r="D1014" s="68" t="s">
        <v>21</v>
      </c>
      <c r="E1014" s="69"/>
      <c r="F1014" s="67">
        <f>C1014*E1014</f>
        <v>0</v>
      </c>
      <c r="H1014" s="5"/>
    </row>
    <row r="1015" spans="1:8" ht="30">
      <c r="A1015" s="26" t="s">
        <v>182</v>
      </c>
      <c r="B1015" s="96" t="s">
        <v>185</v>
      </c>
      <c r="C1015" s="67">
        <v>66.06</v>
      </c>
      <c r="D1015" s="68" t="s">
        <v>21</v>
      </c>
      <c r="E1015" s="69"/>
      <c r="F1015" s="67">
        <f>C1015*E1015</f>
        <v>0</v>
      </c>
      <c r="H1015" s="5"/>
    </row>
    <row r="1016" spans="1:8" ht="30">
      <c r="A1016" s="26" t="s">
        <v>184</v>
      </c>
      <c r="B1016" s="96" t="s">
        <v>187</v>
      </c>
      <c r="C1016" s="67">
        <v>43.28</v>
      </c>
      <c r="D1016" s="68" t="s">
        <v>21</v>
      </c>
      <c r="E1016" s="69"/>
      <c r="F1016" s="67">
        <f>C1016*E1016</f>
        <v>0</v>
      </c>
      <c r="G1016" s="70"/>
      <c r="H1016" s="5"/>
    </row>
    <row r="1017" spans="1:8">
      <c r="A1017" s="26" t="s">
        <v>186</v>
      </c>
      <c r="B1017" s="96" t="s">
        <v>189</v>
      </c>
      <c r="C1017" s="67">
        <v>14</v>
      </c>
      <c r="D1017" s="68" t="s">
        <v>18</v>
      </c>
      <c r="E1017" s="69"/>
      <c r="F1017" s="67">
        <f t="shared" si="22"/>
        <v>0</v>
      </c>
      <c r="G1017" s="70"/>
      <c r="H1017" s="5"/>
    </row>
    <row r="1018" spans="1:8" s="123" customFormat="1">
      <c r="A1018" s="156" t="s">
        <v>188</v>
      </c>
      <c r="B1018" s="139" t="s">
        <v>170</v>
      </c>
      <c r="C1018" s="67">
        <v>4</v>
      </c>
      <c r="D1018" s="68" t="s">
        <v>171</v>
      </c>
      <c r="E1018" s="69"/>
      <c r="F1018" s="67">
        <f>C1018*E1018</f>
        <v>0</v>
      </c>
      <c r="G1018" s="135"/>
    </row>
    <row r="1019" spans="1:8" s="32" customFormat="1">
      <c r="A1019" s="26" t="s">
        <v>190</v>
      </c>
      <c r="B1019" s="96" t="s">
        <v>305</v>
      </c>
      <c r="C1019" s="67">
        <v>34.86</v>
      </c>
      <c r="D1019" s="68" t="s">
        <v>192</v>
      </c>
      <c r="E1019" s="69"/>
      <c r="F1019" s="67">
        <f>C1019*E1019</f>
        <v>0</v>
      </c>
      <c r="G1019" s="70"/>
      <c r="H1019" s="31"/>
    </row>
    <row r="1020" spans="1:8" s="123" customFormat="1">
      <c r="A1020" s="26" t="s">
        <v>193</v>
      </c>
      <c r="B1020" s="139" t="s">
        <v>194</v>
      </c>
      <c r="C1020" s="141">
        <v>1</v>
      </c>
      <c r="D1020" s="29" t="s">
        <v>195</v>
      </c>
      <c r="E1020" s="120"/>
      <c r="F1020" s="67">
        <f>C1020*E1020</f>
        <v>0</v>
      </c>
      <c r="G1020" s="110"/>
    </row>
    <row r="1021" spans="1:8" s="123" customFormat="1">
      <c r="A1021" s="156" t="s">
        <v>196</v>
      </c>
      <c r="B1021" s="139" t="s">
        <v>197</v>
      </c>
      <c r="C1021" s="141">
        <v>1</v>
      </c>
      <c r="D1021" s="29" t="s">
        <v>195</v>
      </c>
      <c r="E1021" s="120"/>
      <c r="F1021" s="67">
        <f>C1021*E1021</f>
        <v>0</v>
      </c>
      <c r="G1021" s="142">
        <f>SUM(F1001:F1021)</f>
        <v>0</v>
      </c>
    </row>
    <row r="1022" spans="1:8" ht="15" customHeight="1">
      <c r="A1022" s="114"/>
      <c r="B1022" s="115"/>
      <c r="C1022" s="56"/>
      <c r="D1022" s="108"/>
      <c r="E1022" s="56"/>
      <c r="F1022" s="109"/>
      <c r="G1022" s="110"/>
      <c r="H1022" s="109"/>
    </row>
    <row r="1023" spans="1:8" s="32" customFormat="1">
      <c r="A1023" s="65" t="s">
        <v>198</v>
      </c>
      <c r="B1023" s="127" t="s">
        <v>347</v>
      </c>
      <c r="C1023" s="67"/>
      <c r="D1023" s="68"/>
      <c r="E1023" s="69"/>
      <c r="F1023" s="67"/>
      <c r="G1023" s="144"/>
      <c r="H1023" s="31"/>
    </row>
    <row r="1024" spans="1:8" s="32" customFormat="1">
      <c r="A1024" s="26" t="s">
        <v>16</v>
      </c>
      <c r="B1024" s="96" t="s">
        <v>420</v>
      </c>
      <c r="C1024" s="67">
        <v>30</v>
      </c>
      <c r="D1024" s="68" t="s">
        <v>21</v>
      </c>
      <c r="E1024" s="69"/>
      <c r="F1024" s="67">
        <f>C1024*E1024</f>
        <v>0</v>
      </c>
      <c r="G1024" s="144"/>
      <c r="H1024" s="31"/>
    </row>
    <row r="1025" spans="1:8" s="32" customFormat="1" ht="30">
      <c r="A1025" s="26" t="s">
        <v>19</v>
      </c>
      <c r="B1025" s="96" t="s">
        <v>308</v>
      </c>
      <c r="C1025" s="67">
        <v>4.96</v>
      </c>
      <c r="D1025" s="68" t="s">
        <v>21</v>
      </c>
      <c r="E1025" s="69"/>
      <c r="F1025" s="67">
        <f>C1025*E1025</f>
        <v>0</v>
      </c>
      <c r="G1025" s="70">
        <f>SUM(F1024:F1025)</f>
        <v>0</v>
      </c>
      <c r="H1025" s="31"/>
    </row>
    <row r="1026" spans="1:8" s="32" customFormat="1">
      <c r="A1026" s="26"/>
      <c r="B1026" s="96"/>
      <c r="C1026" s="67"/>
      <c r="D1026" s="68"/>
      <c r="E1026" s="69"/>
      <c r="F1026" s="67"/>
      <c r="G1026" s="70"/>
      <c r="H1026" s="31"/>
    </row>
    <row r="1027" spans="1:8" s="32" customFormat="1">
      <c r="A1027" s="65" t="s">
        <v>243</v>
      </c>
      <c r="B1027" s="127" t="s">
        <v>244</v>
      </c>
      <c r="C1027" s="67"/>
      <c r="D1027" s="68"/>
      <c r="E1027" s="69"/>
      <c r="F1027" s="67"/>
      <c r="G1027" s="144"/>
      <c r="H1027" s="31"/>
    </row>
    <row r="1028" spans="1:8" s="32" customFormat="1">
      <c r="A1028" s="26" t="s">
        <v>16</v>
      </c>
      <c r="B1028" s="96" t="s">
        <v>245</v>
      </c>
      <c r="C1028" s="67">
        <v>18</v>
      </c>
      <c r="D1028" s="68" t="s">
        <v>18</v>
      </c>
      <c r="E1028" s="69"/>
      <c r="F1028" s="67">
        <f>C1028*E1028</f>
        <v>0</v>
      </c>
      <c r="G1028" s="144"/>
      <c r="H1028" s="31"/>
    </row>
    <row r="1029" spans="1:8" s="32" customFormat="1">
      <c r="A1029" s="26" t="s">
        <v>19</v>
      </c>
      <c r="B1029" s="96" t="s">
        <v>447</v>
      </c>
      <c r="C1029" s="67">
        <v>18</v>
      </c>
      <c r="D1029" s="68" t="s">
        <v>18</v>
      </c>
      <c r="E1029" s="69"/>
      <c r="F1029" s="67">
        <f>C1029*E1029</f>
        <v>0</v>
      </c>
      <c r="G1029" s="144"/>
      <c r="H1029" s="31"/>
    </row>
    <row r="1030" spans="1:8" s="32" customFormat="1">
      <c r="A1030" s="26" t="s">
        <v>22</v>
      </c>
      <c r="B1030" s="96" t="s">
        <v>448</v>
      </c>
      <c r="C1030" s="67">
        <v>18</v>
      </c>
      <c r="D1030" s="68" t="s">
        <v>18</v>
      </c>
      <c r="E1030" s="69"/>
      <c r="F1030" s="67">
        <f>C1030*E1030</f>
        <v>0</v>
      </c>
      <c r="G1030" s="144"/>
      <c r="H1030" s="31"/>
    </row>
    <row r="1031" spans="1:8" s="32" customFormat="1">
      <c r="A1031" s="26" t="s">
        <v>24</v>
      </c>
      <c r="B1031" s="96" t="s">
        <v>461</v>
      </c>
      <c r="C1031" s="67">
        <v>2</v>
      </c>
      <c r="D1031" s="68" t="s">
        <v>18</v>
      </c>
      <c r="E1031" s="69"/>
      <c r="F1031" s="67">
        <f>C1031*E1031</f>
        <v>0</v>
      </c>
      <c r="G1031" s="144"/>
      <c r="H1031" s="31"/>
    </row>
    <row r="1032" spans="1:8" s="32" customFormat="1">
      <c r="A1032" s="26" t="s">
        <v>27</v>
      </c>
      <c r="B1032" s="96" t="s">
        <v>462</v>
      </c>
      <c r="C1032" s="67">
        <v>2</v>
      </c>
      <c r="D1032" s="68" t="s">
        <v>18</v>
      </c>
      <c r="E1032" s="69"/>
      <c r="F1032" s="67">
        <f t="shared" ref="F1032" si="23">C1032*E1032</f>
        <v>0</v>
      </c>
      <c r="G1032" s="144"/>
      <c r="H1032" s="31"/>
    </row>
    <row r="1033" spans="1:8" s="32" customFormat="1">
      <c r="A1033" s="26" t="s">
        <v>30</v>
      </c>
      <c r="B1033" s="96" t="s">
        <v>463</v>
      </c>
      <c r="C1033" s="67">
        <v>2</v>
      </c>
      <c r="D1033" s="68" t="s">
        <v>18</v>
      </c>
      <c r="E1033" s="69"/>
      <c r="F1033" s="67">
        <f>C1033*E1033</f>
        <v>0</v>
      </c>
      <c r="G1033" s="144"/>
      <c r="H1033" s="31"/>
    </row>
    <row r="1034" spans="1:8" s="32" customFormat="1">
      <c r="A1034" s="26" t="s">
        <v>32</v>
      </c>
      <c r="B1034" s="96" t="s">
        <v>464</v>
      </c>
      <c r="C1034" s="67">
        <v>2</v>
      </c>
      <c r="D1034" s="68" t="s">
        <v>18</v>
      </c>
      <c r="E1034" s="69"/>
      <c r="F1034" s="67">
        <f>C1034*E1034</f>
        <v>0</v>
      </c>
      <c r="G1034" s="144"/>
      <c r="H1034" s="31"/>
    </row>
    <row r="1035" spans="1:8" s="32" customFormat="1">
      <c r="A1035" s="26" t="s">
        <v>68</v>
      </c>
      <c r="B1035" s="96" t="s">
        <v>250</v>
      </c>
      <c r="C1035" s="67">
        <v>10</v>
      </c>
      <c r="D1035" s="68" t="s">
        <v>18</v>
      </c>
      <c r="E1035" s="69"/>
      <c r="F1035" s="67">
        <f>C1035*E1035</f>
        <v>0</v>
      </c>
      <c r="G1035" s="144"/>
      <c r="H1035" s="31"/>
    </row>
    <row r="1036" spans="1:8" s="32" customFormat="1">
      <c r="A1036" s="26" t="s">
        <v>70</v>
      </c>
      <c r="B1036" s="96" t="s">
        <v>251</v>
      </c>
      <c r="C1036" s="67">
        <v>24</v>
      </c>
      <c r="D1036" s="68" t="s">
        <v>18</v>
      </c>
      <c r="E1036" s="69"/>
      <c r="F1036" s="67">
        <f>C1036*E1036</f>
        <v>0</v>
      </c>
      <c r="G1036" s="144"/>
      <c r="H1036" s="31"/>
    </row>
    <row r="1037" spans="1:8" s="32" customFormat="1">
      <c r="A1037" s="26" t="s">
        <v>112</v>
      </c>
      <c r="B1037" s="96" t="s">
        <v>465</v>
      </c>
      <c r="C1037" s="67">
        <v>18</v>
      </c>
      <c r="D1037" s="68" t="s">
        <v>18</v>
      </c>
      <c r="E1037" s="69"/>
      <c r="F1037" s="67">
        <f>C1037*E1037</f>
        <v>0</v>
      </c>
      <c r="G1037" s="144"/>
      <c r="H1037" s="31"/>
    </row>
    <row r="1038" spans="1:8" s="32" customFormat="1">
      <c r="A1038" s="26" t="s">
        <v>174</v>
      </c>
      <c r="B1038" s="96" t="s">
        <v>253</v>
      </c>
      <c r="C1038" s="67">
        <v>324</v>
      </c>
      <c r="D1038" s="68" t="s">
        <v>18</v>
      </c>
      <c r="E1038" s="69"/>
      <c r="F1038" s="67">
        <f>C1038*E1038</f>
        <v>0</v>
      </c>
      <c r="G1038" s="144"/>
      <c r="H1038" s="31"/>
    </row>
    <row r="1039" spans="1:8" s="32" customFormat="1">
      <c r="A1039" s="26" t="s">
        <v>176</v>
      </c>
      <c r="B1039" s="96" t="s">
        <v>466</v>
      </c>
      <c r="C1039" s="67">
        <v>646.64812771791014</v>
      </c>
      <c r="D1039" s="68" t="s">
        <v>26</v>
      </c>
      <c r="E1039" s="69"/>
      <c r="F1039" s="67">
        <f>C1039*E1039</f>
        <v>0</v>
      </c>
      <c r="G1039" s="144"/>
      <c r="H1039" s="31"/>
    </row>
    <row r="1040" spans="1:8" s="32" customFormat="1">
      <c r="A1040" s="26" t="s">
        <v>178</v>
      </c>
      <c r="B1040" s="96" t="s">
        <v>255</v>
      </c>
      <c r="C1040" s="67">
        <v>1.5</v>
      </c>
      <c r="D1040" s="68" t="s">
        <v>256</v>
      </c>
      <c r="E1040" s="69"/>
      <c r="F1040" s="67">
        <f>C1040*E1040</f>
        <v>0</v>
      </c>
      <c r="G1040" s="70">
        <f>SUM(F1028:F1040)</f>
        <v>0</v>
      </c>
      <c r="H1040" s="31"/>
    </row>
    <row r="1041" spans="1:8" s="32" customFormat="1">
      <c r="A1041" s="26"/>
      <c r="B1041" s="96"/>
      <c r="C1041" s="67"/>
      <c r="D1041" s="68"/>
      <c r="E1041" s="69"/>
      <c r="F1041" s="67"/>
      <c r="G1041" s="70"/>
      <c r="H1041" s="31"/>
    </row>
    <row r="1042" spans="1:8" s="32" customFormat="1">
      <c r="A1042" s="65" t="s">
        <v>257</v>
      </c>
      <c r="B1042" s="66" t="s">
        <v>258</v>
      </c>
      <c r="C1042" s="67"/>
      <c r="D1042" s="68"/>
      <c r="E1042" s="69"/>
      <c r="F1042" s="67"/>
      <c r="G1042" s="70"/>
      <c r="H1042" s="31"/>
    </row>
    <row r="1043" spans="1:8" s="32" customFormat="1">
      <c r="A1043" s="26" t="s">
        <v>16</v>
      </c>
      <c r="B1043" s="129" t="s">
        <v>453</v>
      </c>
      <c r="C1043" s="120">
        <v>163.49</v>
      </c>
      <c r="D1043" s="68" t="s">
        <v>26</v>
      </c>
      <c r="E1043" s="69"/>
      <c r="F1043" s="67">
        <f>C1043*E1043</f>
        <v>0</v>
      </c>
      <c r="G1043" s="70"/>
      <c r="H1043" s="31"/>
    </row>
    <row r="1044" spans="1:8" s="32" customFormat="1">
      <c r="A1044" s="26" t="s">
        <v>19</v>
      </c>
      <c r="B1044" s="129" t="s">
        <v>454</v>
      </c>
      <c r="C1044" s="123">
        <v>92.3</v>
      </c>
      <c r="D1044" s="68" t="s">
        <v>26</v>
      </c>
      <c r="E1044" s="69"/>
      <c r="F1044" s="67">
        <f>C1044*E1044</f>
        <v>0</v>
      </c>
      <c r="G1044" s="70"/>
      <c r="H1044" s="31"/>
    </row>
    <row r="1045" spans="1:8" s="32" customFormat="1">
      <c r="A1045" s="26" t="s">
        <v>22</v>
      </c>
      <c r="B1045" s="129" t="s">
        <v>455</v>
      </c>
      <c r="C1045" s="120">
        <v>71.19</v>
      </c>
      <c r="D1045" s="68" t="s">
        <v>26</v>
      </c>
      <c r="E1045" s="69"/>
      <c r="F1045" s="67">
        <f>C1045*E1045</f>
        <v>0</v>
      </c>
      <c r="G1045" s="70">
        <f>SUM(F1043:F1045)</f>
        <v>0</v>
      </c>
      <c r="H1045" s="31"/>
    </row>
    <row r="1046" spans="1:8" ht="15" customHeight="1">
      <c r="A1046" s="114"/>
      <c r="B1046" s="115"/>
      <c r="C1046" s="56"/>
      <c r="D1046" s="108"/>
      <c r="E1046" s="56"/>
      <c r="F1046" s="109"/>
      <c r="G1046" s="110"/>
      <c r="H1046" s="109"/>
    </row>
    <row r="1047" spans="1:8" s="32" customFormat="1">
      <c r="A1047" s="65" t="s">
        <v>261</v>
      </c>
      <c r="B1047" s="66" t="s">
        <v>262</v>
      </c>
      <c r="C1047" s="67"/>
      <c r="D1047" s="68"/>
      <c r="E1047" s="69"/>
      <c r="F1047" s="67"/>
      <c r="G1047" s="70"/>
      <c r="H1047" s="31"/>
    </row>
    <row r="1048" spans="1:8" s="32" customFormat="1" ht="45">
      <c r="A1048" s="26" t="s">
        <v>263</v>
      </c>
      <c r="B1048" s="154" t="s">
        <v>264</v>
      </c>
      <c r="C1048" s="155">
        <v>2</v>
      </c>
      <c r="D1048" s="68" t="s">
        <v>18</v>
      </c>
      <c r="E1048" s="69"/>
      <c r="F1048" s="73">
        <f>C1048*E1048</f>
        <v>0</v>
      </c>
      <c r="G1048" s="111"/>
      <c r="H1048" s="31"/>
    </row>
    <row r="1049" spans="1:8" s="32" customFormat="1" ht="30">
      <c r="A1049" s="26" t="s">
        <v>19</v>
      </c>
      <c r="B1049" s="154" t="s">
        <v>265</v>
      </c>
      <c r="C1049" s="155">
        <v>2</v>
      </c>
      <c r="D1049" s="68" t="s">
        <v>18</v>
      </c>
      <c r="E1049" s="69"/>
      <c r="F1049" s="73">
        <f>C1049*E1049</f>
        <v>0</v>
      </c>
      <c r="G1049" s="144">
        <f>SUM(F1048:F1049)</f>
        <v>0</v>
      </c>
      <c r="H1049" s="31"/>
    </row>
    <row r="1050" spans="1:8" s="32" customFormat="1">
      <c r="A1050" s="26"/>
      <c r="B1050" s="116"/>
      <c r="C1050" s="67"/>
      <c r="D1050" s="68"/>
      <c r="E1050" s="69"/>
      <c r="F1050" s="67"/>
      <c r="G1050" s="144"/>
      <c r="H1050" s="31"/>
    </row>
    <row r="1051" spans="1:8" s="32" customFormat="1">
      <c r="A1051" s="65" t="s">
        <v>266</v>
      </c>
      <c r="B1051" s="66" t="s">
        <v>267</v>
      </c>
      <c r="C1051" s="67"/>
      <c r="D1051" s="68"/>
      <c r="E1051" s="69"/>
      <c r="F1051" s="67"/>
      <c r="G1051" s="70"/>
      <c r="H1051" s="31"/>
    </row>
    <row r="1052" spans="1:8" s="32" customFormat="1">
      <c r="A1052" s="26" t="s">
        <v>16</v>
      </c>
      <c r="B1052" s="129" t="s">
        <v>268</v>
      </c>
      <c r="C1052" s="67">
        <v>1</v>
      </c>
      <c r="D1052" s="68" t="s">
        <v>18</v>
      </c>
      <c r="E1052" s="69"/>
      <c r="F1052" s="67">
        <f>C1052*E1052</f>
        <v>0</v>
      </c>
      <c r="G1052" s="110"/>
      <c r="H1052" s="31"/>
    </row>
    <row r="1053" spans="1:8" s="32" customFormat="1">
      <c r="A1053" s="26" t="s">
        <v>19</v>
      </c>
      <c r="B1053" s="129" t="s">
        <v>269</v>
      </c>
      <c r="C1053" s="67">
        <v>1</v>
      </c>
      <c r="D1053" s="68" t="s">
        <v>18</v>
      </c>
      <c r="E1053" s="69"/>
      <c r="F1053" s="67">
        <f>C1053*E1053</f>
        <v>0</v>
      </c>
      <c r="G1053" s="110"/>
      <c r="H1053" s="31"/>
    </row>
    <row r="1054" spans="1:8" ht="30">
      <c r="A1054" s="26" t="s">
        <v>22</v>
      </c>
      <c r="B1054" s="129" t="s">
        <v>270</v>
      </c>
      <c r="C1054" s="67">
        <v>19</v>
      </c>
      <c r="D1054" s="68" t="s">
        <v>18</v>
      </c>
      <c r="E1054" s="69"/>
      <c r="F1054" s="67">
        <f>C1054*E1054</f>
        <v>0</v>
      </c>
      <c r="G1054" s="70"/>
      <c r="H1054" s="5"/>
    </row>
    <row r="1055" spans="1:8" s="32" customFormat="1">
      <c r="A1055" s="26" t="s">
        <v>24</v>
      </c>
      <c r="B1055" s="129" t="s">
        <v>271</v>
      </c>
      <c r="C1055" s="67">
        <v>1</v>
      </c>
      <c r="D1055" s="68" t="s">
        <v>18</v>
      </c>
      <c r="E1055" s="69"/>
      <c r="F1055" s="67">
        <f>C1055*E1055</f>
        <v>0</v>
      </c>
      <c r="G1055" s="110"/>
      <c r="H1055" s="31"/>
    </row>
    <row r="1056" spans="1:8" s="32" customFormat="1">
      <c r="A1056" s="26" t="s">
        <v>27</v>
      </c>
      <c r="B1056" s="129" t="s">
        <v>272</v>
      </c>
      <c r="C1056" s="67">
        <v>1</v>
      </c>
      <c r="D1056" s="68" t="s">
        <v>18</v>
      </c>
      <c r="E1056" s="69"/>
      <c r="F1056" s="67">
        <f>C1056*E1056</f>
        <v>0</v>
      </c>
      <c r="G1056" s="110">
        <f>SUM(F1052:F1056)</f>
        <v>0</v>
      </c>
      <c r="H1056" s="31"/>
    </row>
    <row r="1057" spans="1:17" ht="15" customHeight="1">
      <c r="A1057" s="114"/>
      <c r="B1057" s="115"/>
      <c r="C1057" s="56"/>
      <c r="D1057" s="108"/>
      <c r="E1057" s="56"/>
      <c r="F1057" s="109"/>
      <c r="G1057" s="110"/>
      <c r="H1057" s="109"/>
    </row>
    <row r="1058" spans="1:17" s="32" customFormat="1">
      <c r="A1058" s="26"/>
      <c r="B1058" s="61" t="s">
        <v>467</v>
      </c>
      <c r="C1058" s="61"/>
      <c r="D1058" s="61"/>
      <c r="E1058" s="61"/>
      <c r="F1058" s="28" t="s">
        <v>35</v>
      </c>
      <c r="G1058" s="62">
        <f>SUM(G952:G1056)</f>
        <v>0</v>
      </c>
      <c r="H1058" s="31"/>
    </row>
    <row r="1059" spans="1:17" ht="12" customHeight="1">
      <c r="A1059" s="114"/>
      <c r="B1059" s="115"/>
      <c r="C1059" s="56"/>
      <c r="D1059" s="108"/>
      <c r="E1059" s="56"/>
      <c r="F1059" s="109"/>
      <c r="G1059" s="110"/>
      <c r="H1059" s="109"/>
    </row>
    <row r="1060" spans="1:17" s="32" customFormat="1">
      <c r="A1060" s="33" t="s">
        <v>468</v>
      </c>
      <c r="B1060" s="63" t="s">
        <v>469</v>
      </c>
      <c r="C1060" s="63"/>
      <c r="D1060" s="29"/>
      <c r="E1060" s="64"/>
      <c r="F1060" s="30"/>
      <c r="G1060" s="28"/>
      <c r="H1060" s="40"/>
    </row>
    <row r="1061" spans="1:17" ht="12.75" customHeight="1">
      <c r="A1061" s="143"/>
      <c r="C1061" s="56"/>
      <c r="E1061" s="56"/>
      <c r="H1061" s="5"/>
    </row>
    <row r="1062" spans="1:17" s="102" customFormat="1" ht="15.95" customHeight="1">
      <c r="A1062" s="42" t="s">
        <v>14</v>
      </c>
      <c r="B1062" s="101" t="s">
        <v>118</v>
      </c>
      <c r="C1062" s="52"/>
      <c r="E1062" s="45"/>
      <c r="F1062" s="46"/>
      <c r="G1062" s="57"/>
      <c r="H1062" s="48"/>
      <c r="J1062" s="103"/>
      <c r="K1062" s="103"/>
      <c r="L1062" s="103"/>
      <c r="M1062" s="103"/>
      <c r="N1062" s="103"/>
      <c r="O1062" s="103"/>
      <c r="P1062" s="103"/>
      <c r="Q1062" s="103"/>
    </row>
    <row r="1063" spans="1:17" s="49" customFormat="1" ht="15.95" customHeight="1">
      <c r="A1063" s="51" t="s">
        <v>16</v>
      </c>
      <c r="B1063" s="14" t="s">
        <v>119</v>
      </c>
      <c r="C1063" s="30">
        <v>584.51</v>
      </c>
      <c r="D1063" s="49" t="s">
        <v>26</v>
      </c>
      <c r="E1063" s="54"/>
      <c r="F1063" s="55">
        <f>C1063*E1063</f>
        <v>0</v>
      </c>
      <c r="G1063" s="110">
        <f>SUM(F1063)</f>
        <v>0</v>
      </c>
      <c r="H1063" s="48"/>
      <c r="J1063" s="50"/>
      <c r="K1063" s="50"/>
      <c r="L1063" s="50"/>
      <c r="M1063" s="50"/>
      <c r="N1063" s="50"/>
      <c r="O1063" s="50"/>
      <c r="P1063" s="50"/>
      <c r="Q1063" s="50"/>
    </row>
    <row r="1064" spans="1:17" s="102" customFormat="1" ht="15.95" customHeight="1">
      <c r="A1064" s="42" t="s">
        <v>36</v>
      </c>
      <c r="B1064" s="101" t="s">
        <v>120</v>
      </c>
      <c r="C1064" s="52"/>
      <c r="E1064" s="45"/>
      <c r="F1064" s="46"/>
      <c r="G1064" s="57"/>
      <c r="H1064" s="48"/>
      <c r="J1064" s="103"/>
      <c r="K1064" s="103"/>
      <c r="L1064" s="103"/>
      <c r="M1064" s="103"/>
      <c r="N1064" s="103"/>
      <c r="O1064" s="103"/>
      <c r="P1064" s="103"/>
      <c r="Q1064" s="103"/>
    </row>
    <row r="1065" spans="1:17" s="102" customFormat="1" ht="15.95" customHeight="1">
      <c r="A1065" s="51" t="s">
        <v>16</v>
      </c>
      <c r="B1065" s="58" t="s">
        <v>121</v>
      </c>
      <c r="C1065" s="52">
        <v>178.1</v>
      </c>
      <c r="D1065" s="49" t="s">
        <v>29</v>
      </c>
      <c r="E1065" s="55"/>
      <c r="F1065" s="55">
        <f>C1065*E1065</f>
        <v>0</v>
      </c>
      <c r="G1065" s="57"/>
      <c r="H1065" s="48"/>
      <c r="J1065" s="103"/>
      <c r="K1065" s="103"/>
      <c r="L1065" s="103"/>
      <c r="M1065" s="103"/>
      <c r="N1065" s="103"/>
      <c r="O1065" s="103"/>
      <c r="P1065" s="103"/>
      <c r="Q1065" s="103"/>
    </row>
    <row r="1066" spans="1:17" s="49" customFormat="1" ht="15.95" customHeight="1">
      <c r="A1066" s="51" t="s">
        <v>19</v>
      </c>
      <c r="B1066" s="58" t="s">
        <v>122</v>
      </c>
      <c r="C1066" s="52">
        <v>79.209999999999994</v>
      </c>
      <c r="D1066" s="49" t="s">
        <v>29</v>
      </c>
      <c r="E1066" s="55"/>
      <c r="F1066" s="55">
        <f>C1066*E1066</f>
        <v>0</v>
      </c>
      <c r="G1066" s="57"/>
      <c r="H1066" s="48"/>
      <c r="J1066" s="50"/>
      <c r="K1066" s="50"/>
      <c r="L1066" s="50"/>
      <c r="M1066" s="50"/>
      <c r="N1066" s="50"/>
      <c r="O1066" s="50"/>
      <c r="P1066" s="50"/>
      <c r="Q1066" s="50"/>
    </row>
    <row r="1067" spans="1:17" s="49" customFormat="1" ht="15.95" customHeight="1">
      <c r="A1067" s="51" t="s">
        <v>22</v>
      </c>
      <c r="B1067" s="58" t="s">
        <v>123</v>
      </c>
      <c r="C1067" s="56">
        <v>233.8</v>
      </c>
      <c r="D1067" s="49" t="s">
        <v>26</v>
      </c>
      <c r="E1067" s="55"/>
      <c r="F1067" s="55">
        <f>C1067*E1067</f>
        <v>0</v>
      </c>
      <c r="G1067" s="57"/>
      <c r="H1067" s="48"/>
      <c r="J1067" s="50"/>
      <c r="K1067" s="50"/>
      <c r="L1067" s="50"/>
      <c r="M1067" s="50"/>
      <c r="N1067" s="50"/>
      <c r="O1067" s="50"/>
      <c r="P1067" s="50"/>
      <c r="Q1067" s="50"/>
    </row>
    <row r="1068" spans="1:17" s="49" customFormat="1" ht="15.95" customHeight="1">
      <c r="A1068" s="51" t="s">
        <v>24</v>
      </c>
      <c r="B1068" s="58" t="s">
        <v>124</v>
      </c>
      <c r="C1068" s="52">
        <v>128.56</v>
      </c>
      <c r="D1068" s="49" t="s">
        <v>29</v>
      </c>
      <c r="E1068" s="55"/>
      <c r="F1068" s="55">
        <f>C1068*E1068</f>
        <v>0</v>
      </c>
      <c r="G1068" s="57">
        <f>SUM(F1065:F1068)</f>
        <v>0</v>
      </c>
      <c r="H1068" s="48"/>
      <c r="J1068" s="50"/>
      <c r="K1068" s="50"/>
      <c r="L1068" s="50"/>
      <c r="M1068" s="50"/>
      <c r="N1068" s="50"/>
      <c r="O1068" s="50"/>
      <c r="P1068" s="50"/>
      <c r="Q1068" s="50"/>
    </row>
    <row r="1069" spans="1:17" ht="12.75" customHeight="1">
      <c r="A1069" s="143"/>
      <c r="C1069" s="56"/>
      <c r="E1069" s="56"/>
      <c r="H1069" s="5"/>
    </row>
    <row r="1070" spans="1:17">
      <c r="A1070" s="106" t="s">
        <v>125</v>
      </c>
      <c r="B1070" s="107" t="s">
        <v>126</v>
      </c>
      <c r="C1070" s="56"/>
      <c r="D1070" s="108"/>
      <c r="E1070" s="56"/>
      <c r="F1070" s="109"/>
      <c r="G1070" s="110"/>
      <c r="H1070" s="5"/>
    </row>
    <row r="1071" spans="1:17" s="102" customFormat="1" ht="15.75" customHeight="1">
      <c r="A1071" s="51" t="s">
        <v>16</v>
      </c>
      <c r="B1071" s="58" t="s">
        <v>430</v>
      </c>
      <c r="C1071" s="52">
        <v>21.69</v>
      </c>
      <c r="D1071" s="49" t="s">
        <v>29</v>
      </c>
      <c r="E1071" s="54"/>
      <c r="F1071" s="55">
        <f>C1071*E1071</f>
        <v>0</v>
      </c>
      <c r="G1071" s="57"/>
      <c r="H1071" s="48"/>
      <c r="J1071" s="103"/>
      <c r="K1071" s="103"/>
      <c r="L1071" s="103"/>
      <c r="M1071" s="103"/>
      <c r="N1071" s="103"/>
      <c r="O1071" s="103"/>
      <c r="P1071" s="103"/>
      <c r="Q1071" s="103"/>
    </row>
    <row r="1072" spans="1:17" s="102" customFormat="1" ht="15.75" customHeight="1">
      <c r="A1072" s="51" t="s">
        <v>19</v>
      </c>
      <c r="B1072" s="58" t="s">
        <v>470</v>
      </c>
      <c r="C1072" s="52">
        <v>2.79</v>
      </c>
      <c r="D1072" s="49" t="s">
        <v>29</v>
      </c>
      <c r="E1072" s="54"/>
      <c r="F1072" s="55">
        <f>C1072*E1072</f>
        <v>0</v>
      </c>
      <c r="G1072" s="57"/>
      <c r="H1072" s="48"/>
      <c r="J1072" s="103"/>
      <c r="K1072" s="103"/>
      <c r="L1072" s="103"/>
      <c r="M1072" s="103"/>
      <c r="N1072" s="103"/>
      <c r="O1072" s="103"/>
      <c r="P1072" s="103"/>
      <c r="Q1072" s="103"/>
    </row>
    <row r="1073" spans="1:17" s="102" customFormat="1" ht="15.75" customHeight="1">
      <c r="A1073" s="51" t="s">
        <v>22</v>
      </c>
      <c r="B1073" s="58" t="s">
        <v>432</v>
      </c>
      <c r="C1073" s="52">
        <v>56.25</v>
      </c>
      <c r="D1073" s="49" t="s">
        <v>29</v>
      </c>
      <c r="E1073" s="54"/>
      <c r="F1073" s="55">
        <f>C1073*E1073</f>
        <v>0</v>
      </c>
      <c r="G1073" s="57"/>
      <c r="H1073" s="48"/>
      <c r="J1073" s="103"/>
      <c r="K1073" s="103"/>
      <c r="L1073" s="103"/>
      <c r="M1073" s="103"/>
      <c r="N1073" s="103"/>
      <c r="O1073" s="103"/>
      <c r="P1073" s="103"/>
      <c r="Q1073" s="103"/>
    </row>
    <row r="1074" spans="1:17" s="102" customFormat="1" ht="15.75" customHeight="1">
      <c r="A1074" s="51" t="s">
        <v>24</v>
      </c>
      <c r="B1074" s="58" t="s">
        <v>433</v>
      </c>
      <c r="C1074" s="52">
        <v>2.39</v>
      </c>
      <c r="D1074" s="49" t="s">
        <v>29</v>
      </c>
      <c r="E1074" s="54"/>
      <c r="F1074" s="55">
        <f>C1074*E1074</f>
        <v>0</v>
      </c>
      <c r="G1074" s="57"/>
      <c r="H1074" s="48"/>
      <c r="J1074" s="103"/>
      <c r="K1074" s="103"/>
      <c r="L1074" s="103"/>
      <c r="M1074" s="103"/>
      <c r="N1074" s="103"/>
      <c r="O1074" s="103"/>
      <c r="P1074" s="103"/>
      <c r="Q1074" s="103"/>
    </row>
    <row r="1075" spans="1:17">
      <c r="A1075" s="51" t="s">
        <v>27</v>
      </c>
      <c r="B1075" s="58" t="s">
        <v>434</v>
      </c>
      <c r="C1075" s="52">
        <v>8.6999999999999993</v>
      </c>
      <c r="D1075" s="49" t="s">
        <v>29</v>
      </c>
      <c r="E1075" s="109"/>
      <c r="F1075" s="55">
        <f>C1075*E1075</f>
        <v>0</v>
      </c>
      <c r="G1075" s="110"/>
      <c r="H1075" s="5"/>
    </row>
    <row r="1076" spans="1:17">
      <c r="A1076" s="51" t="s">
        <v>30</v>
      </c>
      <c r="B1076" s="58" t="s">
        <v>435</v>
      </c>
      <c r="C1076" s="52">
        <v>2.41</v>
      </c>
      <c r="D1076" s="49" t="s">
        <v>29</v>
      </c>
      <c r="E1076" s="109"/>
      <c r="F1076" s="55">
        <f t="shared" ref="F1076:F1080" si="24">C1076*E1076</f>
        <v>0</v>
      </c>
      <c r="G1076" s="110"/>
      <c r="H1076" s="5"/>
    </row>
    <row r="1077" spans="1:17">
      <c r="A1077" s="51" t="s">
        <v>32</v>
      </c>
      <c r="B1077" s="58" t="s">
        <v>436</v>
      </c>
      <c r="C1077" s="52">
        <v>0.32</v>
      </c>
      <c r="D1077" s="49" t="s">
        <v>29</v>
      </c>
      <c r="E1077" s="109"/>
      <c r="F1077" s="55">
        <f>C1077*E1077</f>
        <v>0</v>
      </c>
      <c r="G1077" s="110"/>
      <c r="H1077" s="5"/>
    </row>
    <row r="1078" spans="1:17">
      <c r="A1078" s="51" t="s">
        <v>68</v>
      </c>
      <c r="B1078" s="58" t="s">
        <v>437</v>
      </c>
      <c r="C1078" s="52">
        <v>1.07</v>
      </c>
      <c r="D1078" s="49" t="s">
        <v>29</v>
      </c>
      <c r="E1078" s="109"/>
      <c r="F1078" s="55">
        <f>C1078*E1078</f>
        <v>0</v>
      </c>
      <c r="G1078" s="110"/>
      <c r="H1078" s="5"/>
    </row>
    <row r="1079" spans="1:17">
      <c r="A1079" s="51" t="s">
        <v>70</v>
      </c>
      <c r="B1079" s="58" t="s">
        <v>471</v>
      </c>
      <c r="C1079" s="52">
        <v>1.59</v>
      </c>
      <c r="D1079" s="49" t="s">
        <v>29</v>
      </c>
      <c r="E1079" s="109"/>
      <c r="F1079" s="55">
        <f>C1079*E1079</f>
        <v>0</v>
      </c>
      <c r="G1079" s="110"/>
      <c r="H1079" s="5"/>
    </row>
    <row r="1080" spans="1:17">
      <c r="A1080" s="51" t="s">
        <v>112</v>
      </c>
      <c r="B1080" s="58" t="s">
        <v>472</v>
      </c>
      <c r="C1080" s="52">
        <v>0.32</v>
      </c>
      <c r="D1080" s="49" t="s">
        <v>29</v>
      </c>
      <c r="E1080" s="109"/>
      <c r="F1080" s="55">
        <f t="shared" si="24"/>
        <v>0</v>
      </c>
      <c r="G1080" s="110"/>
      <c r="H1080" s="5"/>
    </row>
    <row r="1081" spans="1:17">
      <c r="A1081" s="51" t="s">
        <v>174</v>
      </c>
      <c r="B1081" s="58" t="s">
        <v>473</v>
      </c>
      <c r="C1081" s="52">
        <v>0.55000000000000004</v>
      </c>
      <c r="D1081" s="49" t="s">
        <v>29</v>
      </c>
      <c r="E1081" s="109"/>
      <c r="F1081" s="55">
        <f>C1081*E1081</f>
        <v>0</v>
      </c>
      <c r="G1081" s="110"/>
      <c r="H1081" s="5"/>
    </row>
    <row r="1082" spans="1:17" ht="29.25" customHeight="1">
      <c r="A1082" s="51" t="s">
        <v>176</v>
      </c>
      <c r="B1082" s="59" t="s">
        <v>321</v>
      </c>
      <c r="C1082" s="52">
        <v>1</v>
      </c>
      <c r="D1082" s="49" t="s">
        <v>29</v>
      </c>
      <c r="E1082" s="69"/>
      <c r="F1082" s="55">
        <f>C1082*E1082</f>
        <v>0</v>
      </c>
      <c r="G1082" s="110"/>
      <c r="H1082" s="5"/>
    </row>
    <row r="1083" spans="1:17">
      <c r="A1083" s="140" t="s">
        <v>178</v>
      </c>
      <c r="B1083" s="58" t="s">
        <v>439</v>
      </c>
      <c r="C1083" s="52">
        <v>2.86</v>
      </c>
      <c r="D1083" s="49" t="s">
        <v>29</v>
      </c>
      <c r="E1083" s="109"/>
      <c r="F1083" s="55">
        <f>C1083*E1083</f>
        <v>0</v>
      </c>
      <c r="G1083" s="110">
        <f>SUM(F1071:F1083)</f>
        <v>0</v>
      </c>
      <c r="H1083" s="5"/>
    </row>
    <row r="1084" spans="1:17" ht="12.75" customHeight="1">
      <c r="A1084" s="143"/>
      <c r="C1084" s="56"/>
      <c r="E1084" s="56"/>
      <c r="H1084" s="5"/>
    </row>
    <row r="1085" spans="1:17">
      <c r="A1085" s="106" t="s">
        <v>133</v>
      </c>
      <c r="B1085" s="112" t="s">
        <v>134</v>
      </c>
      <c r="C1085" s="56"/>
      <c r="D1085" s="113"/>
      <c r="E1085" s="56"/>
      <c r="F1085" s="109"/>
      <c r="G1085" s="110"/>
      <c r="H1085" s="5"/>
    </row>
    <row r="1086" spans="1:17" s="32" customFormat="1" ht="28.5" customHeight="1">
      <c r="A1086" s="26" t="s">
        <v>16</v>
      </c>
      <c r="B1086" s="96" t="s">
        <v>283</v>
      </c>
      <c r="C1086" s="67">
        <v>132.68</v>
      </c>
      <c r="D1086" s="68" t="s">
        <v>26</v>
      </c>
      <c r="E1086" s="69"/>
      <c r="F1086" s="73">
        <f>C1086*E1086</f>
        <v>0</v>
      </c>
      <c r="G1086" s="70"/>
      <c r="H1086" s="31"/>
    </row>
    <row r="1087" spans="1:17" s="32" customFormat="1" ht="30">
      <c r="A1087" s="26" t="s">
        <v>19</v>
      </c>
      <c r="B1087" s="96" t="s">
        <v>367</v>
      </c>
      <c r="C1087" s="67">
        <v>4</v>
      </c>
      <c r="D1087" s="68" t="s">
        <v>26</v>
      </c>
      <c r="E1087" s="69"/>
      <c r="F1087" s="73">
        <f>C1087*E1087</f>
        <v>0</v>
      </c>
      <c r="G1087" s="70"/>
      <c r="H1087" s="31"/>
    </row>
    <row r="1088" spans="1:17" s="32" customFormat="1" ht="30">
      <c r="A1088" s="26" t="s">
        <v>22</v>
      </c>
      <c r="B1088" s="96" t="s">
        <v>474</v>
      </c>
      <c r="C1088" s="67">
        <v>67.14</v>
      </c>
      <c r="D1088" s="68" t="s">
        <v>26</v>
      </c>
      <c r="E1088" s="69"/>
      <c r="F1088" s="73">
        <f>C1088*E1088</f>
        <v>0</v>
      </c>
      <c r="G1088" s="70"/>
      <c r="H1088" s="31"/>
    </row>
    <row r="1089" spans="1:8" s="32" customFormat="1" ht="30">
      <c r="A1089" s="26" t="s">
        <v>24</v>
      </c>
      <c r="B1089" s="96" t="s">
        <v>475</v>
      </c>
      <c r="C1089" s="67">
        <v>130.59</v>
      </c>
      <c r="D1089" s="68" t="s">
        <v>26</v>
      </c>
      <c r="E1089" s="69"/>
      <c r="F1089" s="73">
        <f>C1089*E1089</f>
        <v>0</v>
      </c>
      <c r="G1089" s="70">
        <f>SUM(F1086:F1089)</f>
        <v>0</v>
      </c>
      <c r="H1089" s="31"/>
    </row>
    <row r="1090" spans="1:8" ht="12.75" customHeight="1">
      <c r="A1090" s="143"/>
      <c r="C1090" s="56"/>
      <c r="E1090" s="56"/>
      <c r="H1090" s="5"/>
    </row>
    <row r="1091" spans="1:8" s="32" customFormat="1">
      <c r="A1091" s="65" t="s">
        <v>137</v>
      </c>
      <c r="B1091" s="66" t="s">
        <v>138</v>
      </c>
      <c r="C1091" s="67"/>
      <c r="D1091" s="68"/>
      <c r="E1091" s="69"/>
      <c r="F1091" s="67"/>
      <c r="G1091" s="70"/>
      <c r="H1091" s="31"/>
    </row>
    <row r="1092" spans="1:8" s="32" customFormat="1">
      <c r="A1092" s="26" t="s">
        <v>16</v>
      </c>
      <c r="B1092" s="96" t="s">
        <v>286</v>
      </c>
      <c r="C1092" s="67">
        <v>436.31</v>
      </c>
      <c r="D1092" s="68" t="s">
        <v>26</v>
      </c>
      <c r="E1092" s="69"/>
      <c r="F1092" s="73">
        <f>C1092*E1092</f>
        <v>0</v>
      </c>
      <c r="G1092" s="70"/>
      <c r="H1092" s="31"/>
    </row>
    <row r="1093" spans="1:8" s="32" customFormat="1">
      <c r="A1093" s="26" t="s">
        <v>19</v>
      </c>
      <c r="B1093" s="96" t="s">
        <v>287</v>
      </c>
      <c r="C1093" s="67">
        <v>77.959999999999994</v>
      </c>
      <c r="D1093" s="68" t="s">
        <v>26</v>
      </c>
      <c r="E1093" s="69"/>
      <c r="F1093" s="73">
        <f>C1093*E1093</f>
        <v>0</v>
      </c>
      <c r="G1093" s="70"/>
      <c r="H1093" s="31"/>
    </row>
    <row r="1094" spans="1:8" s="32" customFormat="1" ht="30">
      <c r="A1094" s="26" t="s">
        <v>22</v>
      </c>
      <c r="B1094" s="116" t="s">
        <v>288</v>
      </c>
      <c r="C1094" s="67">
        <v>28.44</v>
      </c>
      <c r="D1094" s="68" t="s">
        <v>26</v>
      </c>
      <c r="E1094" s="69"/>
      <c r="F1094" s="73">
        <f>C1094*E1094</f>
        <v>0</v>
      </c>
      <c r="G1094" s="70"/>
      <c r="H1094" s="31"/>
    </row>
    <row r="1095" spans="1:8" s="32" customFormat="1" ht="30">
      <c r="A1095" s="26" t="s">
        <v>24</v>
      </c>
      <c r="B1095" s="116" t="s">
        <v>289</v>
      </c>
      <c r="C1095" s="67">
        <f>C1094</f>
        <v>28.44</v>
      </c>
      <c r="D1095" s="68" t="s">
        <v>26</v>
      </c>
      <c r="E1095" s="69"/>
      <c r="F1095" s="73">
        <f>C1095*E1095</f>
        <v>0</v>
      </c>
      <c r="G1095" s="70"/>
      <c r="H1095" s="31"/>
    </row>
    <row r="1096" spans="1:8" s="32" customFormat="1">
      <c r="A1096" s="26" t="s">
        <v>27</v>
      </c>
      <c r="B1096" s="96" t="s">
        <v>290</v>
      </c>
      <c r="C1096" s="67">
        <v>164.14</v>
      </c>
      <c r="D1096" s="68" t="s">
        <v>21</v>
      </c>
      <c r="E1096" s="69"/>
      <c r="F1096" s="73">
        <f>C1096*E1096</f>
        <v>0</v>
      </c>
      <c r="G1096" s="70">
        <f>SUM(F1092:F1096)</f>
        <v>0</v>
      </c>
      <c r="H1096" s="31"/>
    </row>
    <row r="1097" spans="1:8" ht="12" customHeight="1">
      <c r="A1097" s="114"/>
      <c r="B1097" s="115"/>
      <c r="C1097" s="56"/>
      <c r="D1097" s="108"/>
      <c r="E1097" s="56"/>
      <c r="F1097" s="109"/>
      <c r="G1097" s="110"/>
      <c r="H1097" s="109"/>
    </row>
    <row r="1098" spans="1:8" s="32" customFormat="1">
      <c r="A1098" s="65" t="s">
        <v>145</v>
      </c>
      <c r="B1098" s="66" t="s">
        <v>146</v>
      </c>
      <c r="C1098" s="67"/>
      <c r="D1098" s="68"/>
      <c r="E1098" s="69"/>
      <c r="F1098" s="67"/>
      <c r="G1098" s="70"/>
      <c r="H1098" s="31"/>
    </row>
    <row r="1099" spans="1:8" s="32" customFormat="1" ht="45">
      <c r="A1099" s="26" t="s">
        <v>16</v>
      </c>
      <c r="B1099" s="116" t="s">
        <v>147</v>
      </c>
      <c r="C1099" s="30">
        <v>584.51</v>
      </c>
      <c r="D1099" s="68" t="s">
        <v>26</v>
      </c>
      <c r="E1099" s="69"/>
      <c r="F1099" s="73">
        <f>C1099*E1099</f>
        <v>0</v>
      </c>
      <c r="G1099" s="70"/>
      <c r="H1099" s="31"/>
    </row>
    <row r="1100" spans="1:8" s="32" customFormat="1">
      <c r="A1100" s="26" t="s">
        <v>24</v>
      </c>
      <c r="B1100" s="32" t="s">
        <v>291</v>
      </c>
      <c r="C1100" s="111">
        <v>215.62</v>
      </c>
      <c r="D1100" s="146" t="s">
        <v>21</v>
      </c>
      <c r="E1100" s="69"/>
      <c r="F1100" s="73">
        <f>C1100*E1100</f>
        <v>0</v>
      </c>
      <c r="G1100" s="70"/>
      <c r="H1100" s="31"/>
    </row>
    <row r="1101" spans="1:8" s="32" customFormat="1">
      <c r="A1101" s="26" t="s">
        <v>27</v>
      </c>
      <c r="B1101" s="32" t="s">
        <v>292</v>
      </c>
      <c r="C1101" s="111">
        <v>114.03</v>
      </c>
      <c r="D1101" s="146" t="s">
        <v>21</v>
      </c>
      <c r="E1101" s="111"/>
      <c r="F1101" s="73">
        <f>C1101*E1101</f>
        <v>0</v>
      </c>
      <c r="G1101" s="70">
        <f>SUM(F1099:F1101)</f>
        <v>0</v>
      </c>
      <c r="H1101" s="31"/>
    </row>
    <row r="1102" spans="1:8" s="32" customFormat="1">
      <c r="A1102" s="26"/>
      <c r="C1102" s="111"/>
      <c r="D1102" s="146"/>
      <c r="E1102" s="111"/>
      <c r="F1102" s="111"/>
      <c r="G1102" s="144"/>
      <c r="H1102" s="31"/>
    </row>
    <row r="1103" spans="1:8" s="32" customFormat="1">
      <c r="A1103" s="26"/>
      <c r="C1103" s="111"/>
      <c r="D1103" s="146"/>
      <c r="E1103" s="111"/>
      <c r="F1103" s="111"/>
      <c r="G1103" s="144"/>
      <c r="H1103" s="31"/>
    </row>
    <row r="1104" spans="1:8" s="32" customFormat="1">
      <c r="A1104" s="26"/>
      <c r="C1104" s="111"/>
      <c r="D1104" s="146"/>
      <c r="E1104" s="111"/>
      <c r="F1104" s="111"/>
      <c r="G1104" s="144"/>
      <c r="H1104" s="31"/>
    </row>
    <row r="1105" spans="1:11" ht="18" customHeight="1">
      <c r="A1105" s="106" t="s">
        <v>148</v>
      </c>
      <c r="B1105" s="122" t="s">
        <v>149</v>
      </c>
      <c r="C1105" s="123"/>
      <c r="D1105" s="124"/>
      <c r="E1105" s="120"/>
      <c r="F1105" s="125"/>
      <c r="H1105" s="127"/>
      <c r="I1105" s="127"/>
      <c r="J1105" s="128"/>
    </row>
    <row r="1106" spans="1:11" ht="30">
      <c r="A1106" s="51" t="s">
        <v>16</v>
      </c>
      <c r="B1106" s="116" t="s">
        <v>293</v>
      </c>
      <c r="C1106" s="123">
        <v>75.12</v>
      </c>
      <c r="D1106" s="29" t="s">
        <v>294</v>
      </c>
      <c r="E1106" s="120"/>
      <c r="F1106" s="73">
        <f>C1106*E1106</f>
        <v>0</v>
      </c>
      <c r="G1106" s="126">
        <f>SUM(F1106)</f>
        <v>0</v>
      </c>
      <c r="H1106" s="129"/>
      <c r="I1106" s="123"/>
      <c r="J1106" s="29"/>
    </row>
    <row r="1107" spans="1:11" ht="12.75" customHeight="1">
      <c r="A1107" s="143"/>
      <c r="C1107" s="56"/>
      <c r="E1107" s="56"/>
      <c r="H1107" s="5"/>
    </row>
    <row r="1108" spans="1:11" s="32" customFormat="1">
      <c r="A1108" s="65" t="s">
        <v>152</v>
      </c>
      <c r="B1108" s="66" t="s">
        <v>153</v>
      </c>
      <c r="C1108" s="67"/>
      <c r="D1108" s="130"/>
      <c r="E1108" s="131"/>
      <c r="F1108" s="67"/>
      <c r="G1108" s="70"/>
      <c r="H1108" s="31"/>
    </row>
    <row r="1109" spans="1:11" s="32" customFormat="1" ht="30">
      <c r="A1109" s="26" t="s">
        <v>16</v>
      </c>
      <c r="B1109" s="96" t="s">
        <v>459</v>
      </c>
      <c r="C1109" s="67">
        <v>9</v>
      </c>
      <c r="D1109" s="132" t="s">
        <v>18</v>
      </c>
      <c r="E1109" s="69"/>
      <c r="F1109" s="67">
        <f>C1109*E1109</f>
        <v>0</v>
      </c>
      <c r="G1109" s="121"/>
      <c r="H1109" s="31"/>
    </row>
    <row r="1110" spans="1:11" s="32" customFormat="1" ht="30">
      <c r="A1110" s="26" t="s">
        <v>19</v>
      </c>
      <c r="B1110" s="96" t="s">
        <v>476</v>
      </c>
      <c r="C1110" s="67">
        <v>5.67</v>
      </c>
      <c r="D1110" s="132" t="s">
        <v>26</v>
      </c>
      <c r="E1110" s="69"/>
      <c r="F1110" s="67">
        <f>C1110*E1110</f>
        <v>0</v>
      </c>
      <c r="G1110" s="70"/>
      <c r="H1110" s="31"/>
    </row>
    <row r="1111" spans="1:11" s="32" customFormat="1" ht="30">
      <c r="A1111" s="26" t="s">
        <v>22</v>
      </c>
      <c r="B1111" s="96" t="s">
        <v>477</v>
      </c>
      <c r="C1111" s="67">
        <v>3.6</v>
      </c>
      <c r="D1111" s="132" t="s">
        <v>26</v>
      </c>
      <c r="E1111" s="69"/>
      <c r="F1111" s="67">
        <f>C1111*E1111</f>
        <v>0</v>
      </c>
      <c r="G1111" s="70">
        <f>SUM(F1109:F1111)</f>
        <v>0</v>
      </c>
      <c r="H1111" s="31"/>
    </row>
    <row r="1112" spans="1:11" ht="12" customHeight="1">
      <c r="A1112" s="114"/>
      <c r="B1112" s="115"/>
      <c r="C1112" s="56"/>
      <c r="D1112" s="108"/>
      <c r="E1112" s="56"/>
      <c r="F1112" s="109"/>
      <c r="G1112" s="110"/>
      <c r="H1112" s="109"/>
    </row>
    <row r="1113" spans="1:11" s="123" customFormat="1">
      <c r="A1113" s="106" t="s">
        <v>158</v>
      </c>
      <c r="B1113" s="122" t="s">
        <v>159</v>
      </c>
      <c r="C1113" s="30"/>
      <c r="D1113" s="29"/>
      <c r="G1113" s="135"/>
      <c r="H1113" s="136"/>
      <c r="I1113" s="136"/>
      <c r="J1113" s="136"/>
      <c r="K1113" s="136"/>
    </row>
    <row r="1114" spans="1:11" s="123" customFormat="1">
      <c r="A1114" s="51" t="s">
        <v>16</v>
      </c>
      <c r="B1114" s="129" t="s">
        <v>160</v>
      </c>
      <c r="C1114" s="30">
        <v>91.62</v>
      </c>
      <c r="D1114" s="29" t="s">
        <v>26</v>
      </c>
      <c r="F1114" s="67">
        <f>C1114*E1114</f>
        <v>0</v>
      </c>
      <c r="G1114" s="137">
        <f>SUM(F1114:F1114)</f>
        <v>0</v>
      </c>
      <c r="H1114" s="136"/>
      <c r="I1114" s="136"/>
      <c r="J1114" s="136"/>
      <c r="K1114" s="136"/>
    </row>
    <row r="1115" spans="1:11" ht="15" customHeight="1">
      <c r="A1115" s="114"/>
      <c r="B1115" s="115"/>
      <c r="C1115" s="56"/>
      <c r="D1115" s="108"/>
      <c r="E1115" s="56"/>
      <c r="F1115" s="109"/>
      <c r="G1115" s="110"/>
      <c r="H1115" s="109"/>
    </row>
    <row r="1116" spans="1:11" s="123" customFormat="1">
      <c r="A1116" s="65" t="s">
        <v>161</v>
      </c>
      <c r="B1116" s="66" t="s">
        <v>162</v>
      </c>
      <c r="C1116" s="138"/>
      <c r="D1116" s="124"/>
      <c r="E1116" s="138"/>
      <c r="F1116" s="125"/>
      <c r="G1116" s="135"/>
    </row>
    <row r="1117" spans="1:11" s="32" customFormat="1">
      <c r="A1117" s="26" t="s">
        <v>16</v>
      </c>
      <c r="B1117" s="96" t="s">
        <v>163</v>
      </c>
      <c r="C1117" s="67">
        <v>4</v>
      </c>
      <c r="D1117" s="68" t="s">
        <v>18</v>
      </c>
      <c r="E1117" s="69"/>
      <c r="F1117" s="67">
        <f>C1117*E1117</f>
        <v>0</v>
      </c>
      <c r="G1117" s="70"/>
      <c r="H1117" s="31"/>
    </row>
    <row r="1118" spans="1:11" s="32" customFormat="1">
      <c r="A1118" s="26" t="s">
        <v>19</v>
      </c>
      <c r="B1118" s="96" t="s">
        <v>164</v>
      </c>
      <c r="C1118" s="67">
        <v>5</v>
      </c>
      <c r="D1118" s="68" t="s">
        <v>18</v>
      </c>
      <c r="E1118" s="69"/>
      <c r="F1118" s="67">
        <f>C1118*E1118</f>
        <v>0</v>
      </c>
      <c r="G1118" s="70"/>
      <c r="H1118" s="31"/>
    </row>
    <row r="1119" spans="1:11" s="32" customFormat="1">
      <c r="A1119" s="26" t="s">
        <v>22</v>
      </c>
      <c r="B1119" s="96" t="s">
        <v>297</v>
      </c>
      <c r="C1119" s="67">
        <v>1</v>
      </c>
      <c r="D1119" s="68" t="s">
        <v>18</v>
      </c>
      <c r="E1119" s="69"/>
      <c r="F1119" s="67">
        <f>C1119*E1119</f>
        <v>0</v>
      </c>
      <c r="G1119" s="70"/>
      <c r="H1119" s="31"/>
    </row>
    <row r="1120" spans="1:11" s="32" customFormat="1">
      <c r="A1120" s="26" t="s">
        <v>24</v>
      </c>
      <c r="B1120" s="96" t="s">
        <v>298</v>
      </c>
      <c r="C1120" s="67">
        <v>2</v>
      </c>
      <c r="D1120" s="68" t="s">
        <v>18</v>
      </c>
      <c r="E1120" s="69"/>
      <c r="F1120" s="67">
        <f>C1120*E1120</f>
        <v>0</v>
      </c>
      <c r="G1120" s="70"/>
      <c r="H1120" s="31"/>
    </row>
    <row r="1121" spans="1:8" s="32" customFormat="1">
      <c r="A1121" s="26" t="s">
        <v>27</v>
      </c>
      <c r="B1121" s="96" t="s">
        <v>299</v>
      </c>
      <c r="C1121" s="67">
        <v>2</v>
      </c>
      <c r="D1121" s="68" t="s">
        <v>18</v>
      </c>
      <c r="E1121" s="69"/>
      <c r="F1121" s="67">
        <f>C1121*E1121</f>
        <v>0</v>
      </c>
      <c r="G1121" s="70"/>
      <c r="H1121" s="31"/>
    </row>
    <row r="1122" spans="1:8" s="32" customFormat="1">
      <c r="A1122" s="26" t="s">
        <v>30</v>
      </c>
      <c r="B1122" s="96" t="s">
        <v>300</v>
      </c>
      <c r="C1122" s="67">
        <v>3</v>
      </c>
      <c r="D1122" s="68" t="s">
        <v>18</v>
      </c>
      <c r="E1122" s="69"/>
      <c r="F1122" s="67">
        <f t="shared" ref="F1122" si="25">C1122*E1122</f>
        <v>0</v>
      </c>
      <c r="G1122" s="70"/>
      <c r="H1122" s="31"/>
    </row>
    <row r="1123" spans="1:8" s="32" customFormat="1">
      <c r="A1123" s="26" t="s">
        <v>32</v>
      </c>
      <c r="B1123" s="96" t="s">
        <v>302</v>
      </c>
      <c r="C1123" s="67">
        <v>2</v>
      </c>
      <c r="D1123" s="68" t="s">
        <v>18</v>
      </c>
      <c r="E1123" s="69"/>
      <c r="F1123" s="67">
        <f>C1123*E1123</f>
        <v>0</v>
      </c>
      <c r="G1123" s="70"/>
      <c r="H1123" s="31"/>
    </row>
    <row r="1124" spans="1:8" s="32" customFormat="1" ht="30">
      <c r="A1124" s="26" t="s">
        <v>68</v>
      </c>
      <c r="B1124" s="96" t="s">
        <v>324</v>
      </c>
      <c r="C1124" s="67">
        <v>103.1</v>
      </c>
      <c r="D1124" s="68" t="s">
        <v>21</v>
      </c>
      <c r="E1124" s="69"/>
      <c r="F1124" s="67">
        <f>C1124*E1124</f>
        <v>0</v>
      </c>
      <c r="G1124" s="70"/>
      <c r="H1124" s="31"/>
    </row>
    <row r="1125" spans="1:8" s="123" customFormat="1" ht="30">
      <c r="A1125" s="26" t="s">
        <v>70</v>
      </c>
      <c r="B1125" s="96" t="s">
        <v>179</v>
      </c>
      <c r="C1125" s="67">
        <v>4.99</v>
      </c>
      <c r="D1125" s="68" t="s">
        <v>21</v>
      </c>
      <c r="E1125" s="69"/>
      <c r="F1125" s="67">
        <f>C1125*E1125</f>
        <v>0</v>
      </c>
      <c r="G1125" s="135"/>
    </row>
    <row r="1126" spans="1:8" s="123" customFormat="1">
      <c r="A1126" s="26" t="s">
        <v>112</v>
      </c>
      <c r="B1126" s="96" t="s">
        <v>444</v>
      </c>
      <c r="C1126" s="67">
        <v>3</v>
      </c>
      <c r="D1126" s="68" t="s">
        <v>18</v>
      </c>
      <c r="E1126" s="69"/>
      <c r="F1126" s="67">
        <f>C1126*E1126</f>
        <v>0</v>
      </c>
      <c r="G1126" s="135"/>
    </row>
    <row r="1127" spans="1:8">
      <c r="A1127" s="26" t="s">
        <v>174</v>
      </c>
      <c r="B1127" s="96" t="s">
        <v>183</v>
      </c>
      <c r="C1127" s="67">
        <v>1</v>
      </c>
      <c r="D1127" s="68" t="s">
        <v>18</v>
      </c>
      <c r="E1127" s="69"/>
      <c r="F1127" s="67">
        <f>C1127*E1127</f>
        <v>0</v>
      </c>
      <c r="G1127" s="70"/>
      <c r="H1127" s="5"/>
    </row>
    <row r="1128" spans="1:8" ht="30">
      <c r="A1128" s="26" t="s">
        <v>176</v>
      </c>
      <c r="B1128" s="96" t="s">
        <v>173</v>
      </c>
      <c r="C1128" s="67">
        <v>6.04</v>
      </c>
      <c r="D1128" s="68" t="s">
        <v>21</v>
      </c>
      <c r="E1128" s="69"/>
      <c r="F1128" s="67">
        <f>C1128*E1128</f>
        <v>0</v>
      </c>
      <c r="G1128" s="70"/>
      <c r="H1128" s="5"/>
    </row>
    <row r="1129" spans="1:8" ht="30">
      <c r="A1129" s="26" t="s">
        <v>178</v>
      </c>
      <c r="B1129" s="96" t="s">
        <v>175</v>
      </c>
      <c r="C1129" s="67">
        <v>45.4</v>
      </c>
      <c r="D1129" s="68" t="s">
        <v>21</v>
      </c>
      <c r="E1129" s="69"/>
      <c r="F1129" s="67">
        <f>C1129*E1129</f>
        <v>0</v>
      </c>
      <c r="G1129" s="70"/>
      <c r="H1129" s="5"/>
    </row>
    <row r="1130" spans="1:8" ht="30">
      <c r="A1130" s="26" t="s">
        <v>180</v>
      </c>
      <c r="B1130" s="96" t="s">
        <v>177</v>
      </c>
      <c r="C1130" s="67">
        <v>26.71</v>
      </c>
      <c r="D1130" s="68" t="s">
        <v>21</v>
      </c>
      <c r="E1130" s="69"/>
      <c r="F1130" s="67">
        <f t="shared" ref="F1130" si="26">C1130*E1130</f>
        <v>0</v>
      </c>
      <c r="H1130" s="5"/>
    </row>
    <row r="1131" spans="1:8" ht="30">
      <c r="A1131" s="26" t="s">
        <v>182</v>
      </c>
      <c r="B1131" s="96" t="s">
        <v>185</v>
      </c>
      <c r="C1131" s="67">
        <v>71.75</v>
      </c>
      <c r="D1131" s="68" t="s">
        <v>21</v>
      </c>
      <c r="E1131" s="69"/>
      <c r="F1131" s="67">
        <f>C1131*E1131</f>
        <v>0</v>
      </c>
      <c r="H1131" s="5"/>
    </row>
    <row r="1132" spans="1:8" ht="30">
      <c r="A1132" s="26" t="s">
        <v>184</v>
      </c>
      <c r="B1132" s="96" t="s">
        <v>187</v>
      </c>
      <c r="C1132" s="67">
        <v>45.15</v>
      </c>
      <c r="D1132" s="68" t="s">
        <v>21</v>
      </c>
      <c r="E1132" s="69"/>
      <c r="F1132" s="67">
        <f>C1132*E1132</f>
        <v>0</v>
      </c>
      <c r="G1132" s="70"/>
      <c r="H1132" s="5"/>
    </row>
    <row r="1133" spans="1:8">
      <c r="A1133" s="26" t="s">
        <v>186</v>
      </c>
      <c r="B1133" s="96" t="s">
        <v>189</v>
      </c>
      <c r="C1133" s="67">
        <v>12</v>
      </c>
      <c r="D1133" s="68" t="s">
        <v>18</v>
      </c>
      <c r="E1133" s="69"/>
      <c r="F1133" s="67">
        <f>C1133*E1133</f>
        <v>0</v>
      </c>
      <c r="G1133" s="70"/>
      <c r="H1133" s="5"/>
    </row>
    <row r="1134" spans="1:8" s="123" customFormat="1">
      <c r="A1134" s="156" t="s">
        <v>188</v>
      </c>
      <c r="B1134" s="139" t="s">
        <v>170</v>
      </c>
      <c r="C1134" s="67">
        <v>4</v>
      </c>
      <c r="D1134" s="68" t="s">
        <v>171</v>
      </c>
      <c r="E1134" s="69"/>
      <c r="F1134" s="67">
        <f>C1134*E1134</f>
        <v>0</v>
      </c>
      <c r="G1134" s="135"/>
    </row>
    <row r="1135" spans="1:8" s="32" customFormat="1">
      <c r="A1135" s="26" t="s">
        <v>190</v>
      </c>
      <c r="B1135" s="96" t="s">
        <v>305</v>
      </c>
      <c r="C1135" s="67">
        <v>34.86</v>
      </c>
      <c r="D1135" s="68" t="s">
        <v>192</v>
      </c>
      <c r="E1135" s="69"/>
      <c r="F1135" s="67">
        <f>C1135*E1135</f>
        <v>0</v>
      </c>
      <c r="G1135" s="70"/>
      <c r="H1135" s="31"/>
    </row>
    <row r="1136" spans="1:8" s="123" customFormat="1">
      <c r="A1136" s="26" t="s">
        <v>193</v>
      </c>
      <c r="B1136" s="139" t="s">
        <v>194</v>
      </c>
      <c r="C1136" s="141">
        <v>1</v>
      </c>
      <c r="D1136" s="29" t="s">
        <v>195</v>
      </c>
      <c r="E1136" s="120"/>
      <c r="F1136" s="67">
        <f>C1136*E1136</f>
        <v>0</v>
      </c>
      <c r="G1136" s="110"/>
    </row>
    <row r="1137" spans="1:17" s="123" customFormat="1">
      <c r="A1137" s="156" t="s">
        <v>196</v>
      </c>
      <c r="B1137" s="139" t="s">
        <v>197</v>
      </c>
      <c r="C1137" s="141">
        <v>1</v>
      </c>
      <c r="D1137" s="29" t="s">
        <v>195</v>
      </c>
      <c r="E1137" s="120"/>
      <c r="F1137" s="67">
        <f>C1137*E1137</f>
        <v>0</v>
      </c>
      <c r="G1137" s="142">
        <f>SUM(F1117:F1137)</f>
        <v>0</v>
      </c>
    </row>
    <row r="1138" spans="1:17" ht="15" customHeight="1">
      <c r="A1138" s="114"/>
      <c r="B1138" s="115"/>
      <c r="C1138" s="56"/>
      <c r="D1138" s="108"/>
      <c r="E1138" s="56"/>
      <c r="F1138" s="109"/>
      <c r="G1138" s="110"/>
      <c r="H1138" s="109"/>
    </row>
    <row r="1139" spans="1:17" s="32" customFormat="1">
      <c r="A1139" s="65" t="s">
        <v>198</v>
      </c>
      <c r="B1139" s="127" t="s">
        <v>199</v>
      </c>
      <c r="C1139" s="67"/>
      <c r="D1139" s="68"/>
      <c r="E1139" s="69"/>
      <c r="F1139" s="67"/>
      <c r="G1139" s="144"/>
      <c r="H1139" s="31"/>
    </row>
    <row r="1140" spans="1:17" s="32" customFormat="1">
      <c r="A1140" s="65" t="s">
        <v>16</v>
      </c>
      <c r="B1140" s="127" t="s">
        <v>478</v>
      </c>
      <c r="C1140" s="67"/>
      <c r="D1140" s="68"/>
      <c r="E1140" s="69"/>
      <c r="F1140" s="67"/>
      <c r="G1140" s="144"/>
      <c r="H1140" s="31"/>
    </row>
    <row r="1141" spans="1:17" s="102" customFormat="1" ht="15.95" customHeight="1">
      <c r="A1141" s="51" t="s">
        <v>479</v>
      </c>
      <c r="B1141" s="58" t="s">
        <v>202</v>
      </c>
      <c r="C1141" s="52">
        <v>4.1900000000000004</v>
      </c>
      <c r="D1141" s="49" t="s">
        <v>29</v>
      </c>
      <c r="E1141" s="55"/>
      <c r="F1141" s="55">
        <f>C1141*E1141</f>
        <v>0</v>
      </c>
      <c r="G1141" s="57"/>
      <c r="H1141" s="48"/>
      <c r="J1141" s="103"/>
      <c r="K1141" s="103"/>
      <c r="L1141" s="103"/>
      <c r="M1141" s="103"/>
      <c r="N1141" s="103"/>
      <c r="O1141" s="103"/>
      <c r="P1141" s="103"/>
      <c r="Q1141" s="103"/>
    </row>
    <row r="1142" spans="1:17" s="49" customFormat="1" ht="15.95" customHeight="1">
      <c r="A1142" s="51" t="s">
        <v>480</v>
      </c>
      <c r="B1142" s="58" t="s">
        <v>204</v>
      </c>
      <c r="C1142" s="52">
        <v>2.62</v>
      </c>
      <c r="D1142" s="49" t="s">
        <v>29</v>
      </c>
      <c r="E1142" s="55"/>
      <c r="F1142" s="55">
        <f>C1142*E1142</f>
        <v>0</v>
      </c>
      <c r="G1142" s="57"/>
      <c r="H1142" s="48"/>
      <c r="J1142" s="50"/>
      <c r="K1142" s="50"/>
      <c r="L1142" s="50"/>
      <c r="M1142" s="50"/>
      <c r="N1142" s="50"/>
      <c r="O1142" s="50"/>
      <c r="P1142" s="50"/>
      <c r="Q1142" s="50"/>
    </row>
    <row r="1143" spans="1:17" s="49" customFormat="1" ht="15.95" customHeight="1">
      <c r="A1143" s="51" t="s">
        <v>481</v>
      </c>
      <c r="B1143" s="58" t="s">
        <v>206</v>
      </c>
      <c r="C1143" s="52">
        <v>2.04</v>
      </c>
      <c r="D1143" s="49" t="s">
        <v>29</v>
      </c>
      <c r="E1143" s="55"/>
      <c r="F1143" s="55">
        <f>C1143*E1143</f>
        <v>0</v>
      </c>
      <c r="G1143" s="57"/>
      <c r="H1143" s="48"/>
      <c r="J1143" s="50"/>
      <c r="K1143" s="50"/>
      <c r="L1143" s="50"/>
      <c r="M1143" s="50"/>
      <c r="N1143" s="50"/>
      <c r="O1143" s="50"/>
      <c r="P1143" s="50"/>
      <c r="Q1143" s="50"/>
    </row>
    <row r="1144" spans="1:17" s="49" customFormat="1" ht="15.95" customHeight="1">
      <c r="A1144" s="51" t="s">
        <v>482</v>
      </c>
      <c r="B1144" s="129" t="s">
        <v>212</v>
      </c>
      <c r="C1144" s="67">
        <v>1.31</v>
      </c>
      <c r="D1144" s="68" t="s">
        <v>29</v>
      </c>
      <c r="E1144" s="69"/>
      <c r="F1144" s="55">
        <f>C1144*E1144</f>
        <v>0</v>
      </c>
      <c r="G1144" s="57"/>
      <c r="H1144" s="48"/>
      <c r="J1144" s="50"/>
      <c r="K1144" s="50"/>
      <c r="L1144" s="50"/>
      <c r="M1144" s="50"/>
      <c r="N1144" s="50"/>
      <c r="O1144" s="50"/>
      <c r="P1144" s="50"/>
      <c r="Q1144" s="50"/>
    </row>
    <row r="1145" spans="1:17" s="32" customFormat="1" ht="30">
      <c r="A1145" s="51" t="s">
        <v>483</v>
      </c>
      <c r="B1145" s="129" t="s">
        <v>135</v>
      </c>
      <c r="C1145" s="67">
        <v>4.66</v>
      </c>
      <c r="D1145" s="68" t="s">
        <v>26</v>
      </c>
      <c r="E1145" s="69"/>
      <c r="F1145" s="55">
        <f>C1145*E1145</f>
        <v>0</v>
      </c>
      <c r="G1145" s="144"/>
      <c r="H1145" s="31"/>
    </row>
    <row r="1146" spans="1:17" s="32" customFormat="1" ht="30">
      <c r="A1146" s="51" t="s">
        <v>484</v>
      </c>
      <c r="B1146" s="129" t="s">
        <v>485</v>
      </c>
      <c r="C1146" s="67">
        <v>3</v>
      </c>
      <c r="D1146" s="68" t="s">
        <v>26</v>
      </c>
      <c r="E1146" s="69"/>
      <c r="F1146" s="55">
        <f>C1146*E1146</f>
        <v>0</v>
      </c>
      <c r="G1146" s="144"/>
      <c r="H1146" s="31"/>
    </row>
    <row r="1147" spans="1:17" s="32" customFormat="1">
      <c r="A1147" s="51" t="s">
        <v>486</v>
      </c>
      <c r="B1147" s="129" t="s">
        <v>222</v>
      </c>
      <c r="C1147" s="67">
        <v>3</v>
      </c>
      <c r="D1147" s="68" t="s">
        <v>26</v>
      </c>
      <c r="E1147" s="69"/>
      <c r="F1147" s="55">
        <f t="shared" ref="F1147" si="27">C1147*E1147</f>
        <v>0</v>
      </c>
      <c r="G1147" s="144"/>
      <c r="H1147" s="31"/>
    </row>
    <row r="1148" spans="1:17" s="32" customFormat="1">
      <c r="A1148" s="51" t="s">
        <v>487</v>
      </c>
      <c r="B1148" s="129" t="s">
        <v>144</v>
      </c>
      <c r="C1148" s="67">
        <v>11.65</v>
      </c>
      <c r="D1148" s="68" t="s">
        <v>21</v>
      </c>
      <c r="E1148" s="69"/>
      <c r="F1148" s="55">
        <f>C1148*E1148</f>
        <v>0</v>
      </c>
      <c r="G1148" s="144"/>
      <c r="H1148" s="31"/>
    </row>
    <row r="1149" spans="1:17" s="32" customFormat="1" ht="30">
      <c r="A1149" s="51" t="s">
        <v>488</v>
      </c>
      <c r="B1149" s="129" t="s">
        <v>489</v>
      </c>
      <c r="C1149" s="67">
        <v>14.48</v>
      </c>
      <c r="D1149" s="68" t="s">
        <v>26</v>
      </c>
      <c r="E1149" s="69"/>
      <c r="F1149" s="55">
        <f>C1149*E1149</f>
        <v>0</v>
      </c>
      <c r="G1149" s="144"/>
      <c r="H1149" s="31"/>
    </row>
    <row r="1150" spans="1:17" s="32" customFormat="1">
      <c r="A1150" s="51" t="s">
        <v>490</v>
      </c>
      <c r="B1150" s="129" t="s">
        <v>224</v>
      </c>
      <c r="C1150" s="67">
        <v>3</v>
      </c>
      <c r="D1150" s="68" t="s">
        <v>26</v>
      </c>
      <c r="E1150" s="69"/>
      <c r="F1150" s="55">
        <f>C1150*E1150</f>
        <v>0</v>
      </c>
      <c r="G1150" s="144"/>
      <c r="H1150" s="31"/>
    </row>
    <row r="1151" spans="1:17" s="32" customFormat="1">
      <c r="A1151" s="51" t="s">
        <v>491</v>
      </c>
      <c r="B1151" s="129" t="s">
        <v>226</v>
      </c>
      <c r="C1151" s="67">
        <v>3</v>
      </c>
      <c r="D1151" s="68" t="s">
        <v>26</v>
      </c>
      <c r="E1151" s="69"/>
      <c r="F1151" s="55">
        <f>C1151*E1151</f>
        <v>0</v>
      </c>
      <c r="G1151" s="144"/>
      <c r="H1151" s="31"/>
    </row>
    <row r="1152" spans="1:17" s="32" customFormat="1" ht="30">
      <c r="A1152" s="51" t="s">
        <v>492</v>
      </c>
      <c r="B1152" s="96" t="s">
        <v>308</v>
      </c>
      <c r="C1152" s="67">
        <v>9.85</v>
      </c>
      <c r="D1152" s="68" t="s">
        <v>21</v>
      </c>
      <c r="E1152" s="69"/>
      <c r="F1152" s="67">
        <f>C1152*E1152</f>
        <v>0</v>
      </c>
      <c r="G1152" s="70"/>
      <c r="H1152" s="31"/>
    </row>
    <row r="1153" spans="1:8" s="32" customFormat="1">
      <c r="A1153" s="65" t="s">
        <v>19</v>
      </c>
      <c r="B1153" s="127" t="s">
        <v>229</v>
      </c>
      <c r="C1153" s="67"/>
      <c r="D1153" s="68"/>
      <c r="E1153" s="69"/>
      <c r="F1153" s="67"/>
      <c r="G1153" s="144"/>
      <c r="H1153" s="31"/>
    </row>
    <row r="1154" spans="1:8" s="32" customFormat="1">
      <c r="A1154" s="26" t="s">
        <v>493</v>
      </c>
      <c r="B1154" s="96" t="s">
        <v>420</v>
      </c>
      <c r="C1154" s="67">
        <v>60</v>
      </c>
      <c r="D1154" s="68" t="s">
        <v>21</v>
      </c>
      <c r="E1154" s="69"/>
      <c r="F1154" s="67">
        <f>C1154*E1154</f>
        <v>0</v>
      </c>
      <c r="G1154" s="70"/>
      <c r="H1154" s="31"/>
    </row>
    <row r="1155" spans="1:8" s="32" customFormat="1" ht="30">
      <c r="A1155" s="26" t="s">
        <v>494</v>
      </c>
      <c r="B1155" s="96" t="s">
        <v>308</v>
      </c>
      <c r="C1155" s="67">
        <v>9.92</v>
      </c>
      <c r="D1155" s="68" t="s">
        <v>21</v>
      </c>
      <c r="E1155" s="69"/>
      <c r="F1155" s="67">
        <f>C1155*E1155</f>
        <v>0</v>
      </c>
      <c r="G1155" s="70">
        <f>SUM(F1141:F1155)</f>
        <v>0</v>
      </c>
      <c r="H1155" s="31"/>
    </row>
    <row r="1156" spans="1:8" ht="15" customHeight="1">
      <c r="A1156" s="114"/>
      <c r="B1156" s="115"/>
      <c r="C1156" s="56"/>
      <c r="D1156" s="108"/>
      <c r="E1156" s="56"/>
      <c r="F1156" s="109"/>
      <c r="G1156" s="110"/>
      <c r="H1156" s="109"/>
    </row>
    <row r="1157" spans="1:8" ht="15" customHeight="1">
      <c r="A1157" s="65" t="s">
        <v>243</v>
      </c>
      <c r="B1157" s="127" t="s">
        <v>244</v>
      </c>
      <c r="C1157" s="67"/>
      <c r="D1157" s="68"/>
      <c r="E1157" s="69"/>
      <c r="F1157" s="67"/>
      <c r="G1157" s="144"/>
      <c r="H1157" s="109"/>
    </row>
    <row r="1158" spans="1:8" ht="15" customHeight="1">
      <c r="A1158" s="26" t="s">
        <v>16</v>
      </c>
      <c r="B1158" s="96" t="s">
        <v>245</v>
      </c>
      <c r="C1158" s="67">
        <v>16</v>
      </c>
      <c r="D1158" s="68" t="s">
        <v>18</v>
      </c>
      <c r="E1158" s="69"/>
      <c r="F1158" s="67">
        <f>C1158*E1158</f>
        <v>0</v>
      </c>
      <c r="G1158" s="70"/>
      <c r="H1158" s="109"/>
    </row>
    <row r="1159" spans="1:8" ht="15" customHeight="1">
      <c r="A1159" s="26" t="s">
        <v>19</v>
      </c>
      <c r="B1159" s="96" t="s">
        <v>447</v>
      </c>
      <c r="C1159" s="67">
        <v>16</v>
      </c>
      <c r="D1159" s="68" t="s">
        <v>18</v>
      </c>
      <c r="E1159" s="69"/>
      <c r="F1159" s="67">
        <f>C1159*E1159</f>
        <v>0</v>
      </c>
      <c r="G1159" s="70"/>
      <c r="H1159" s="109"/>
    </row>
    <row r="1160" spans="1:8" ht="15" customHeight="1">
      <c r="A1160" s="26" t="s">
        <v>22</v>
      </c>
      <c r="B1160" s="96" t="s">
        <v>448</v>
      </c>
      <c r="C1160" s="67">
        <v>16</v>
      </c>
      <c r="D1160" s="68" t="s">
        <v>18</v>
      </c>
      <c r="E1160" s="69"/>
      <c r="F1160" s="67">
        <f>C1160*E1160</f>
        <v>0</v>
      </c>
      <c r="G1160" s="70"/>
      <c r="H1160" s="109"/>
    </row>
    <row r="1161" spans="1:8" ht="15" customHeight="1">
      <c r="A1161" s="26" t="s">
        <v>24</v>
      </c>
      <c r="B1161" s="96" t="s">
        <v>461</v>
      </c>
      <c r="C1161" s="67">
        <v>2</v>
      </c>
      <c r="D1161" s="68" t="s">
        <v>18</v>
      </c>
      <c r="E1161" s="69"/>
      <c r="F1161" s="67">
        <f>C1161*E1161</f>
        <v>0</v>
      </c>
      <c r="G1161" s="70"/>
      <c r="H1161" s="109"/>
    </row>
    <row r="1162" spans="1:8" ht="15" customHeight="1">
      <c r="A1162" s="26" t="s">
        <v>27</v>
      </c>
      <c r="B1162" s="96" t="s">
        <v>329</v>
      </c>
      <c r="C1162" s="67">
        <v>2</v>
      </c>
      <c r="D1162" s="68" t="s">
        <v>18</v>
      </c>
      <c r="E1162" s="69"/>
      <c r="F1162" s="67">
        <f>C1162*E1162</f>
        <v>0</v>
      </c>
      <c r="G1162" s="70"/>
      <c r="H1162" s="109"/>
    </row>
    <row r="1163" spans="1:8" ht="15" customHeight="1">
      <c r="A1163" s="26" t="s">
        <v>30</v>
      </c>
      <c r="B1163" s="96" t="s">
        <v>463</v>
      </c>
      <c r="C1163" s="67">
        <v>2</v>
      </c>
      <c r="D1163" s="68" t="s">
        <v>18</v>
      </c>
      <c r="E1163" s="69"/>
      <c r="F1163" s="67">
        <f>C1163*E1163</f>
        <v>0</v>
      </c>
      <c r="G1163" s="70"/>
      <c r="H1163" s="109"/>
    </row>
    <row r="1164" spans="1:8" ht="15" customHeight="1">
      <c r="A1164" s="26" t="s">
        <v>32</v>
      </c>
      <c r="B1164" s="96" t="s">
        <v>464</v>
      </c>
      <c r="C1164" s="67">
        <v>2</v>
      </c>
      <c r="D1164" s="68" t="s">
        <v>18</v>
      </c>
      <c r="E1164" s="69"/>
      <c r="F1164" s="67">
        <f>C1164*E1164</f>
        <v>0</v>
      </c>
      <c r="G1164" s="70"/>
      <c r="H1164" s="109"/>
    </row>
    <row r="1165" spans="1:8" ht="15" customHeight="1">
      <c r="A1165" s="26" t="s">
        <v>68</v>
      </c>
      <c r="B1165" s="96" t="s">
        <v>250</v>
      </c>
      <c r="C1165" s="67">
        <v>10</v>
      </c>
      <c r="D1165" s="68" t="s">
        <v>18</v>
      </c>
      <c r="E1165" s="69"/>
      <c r="F1165" s="67">
        <f>C1165*E1165</f>
        <v>0</v>
      </c>
      <c r="G1165" s="70"/>
      <c r="H1165" s="109"/>
    </row>
    <row r="1166" spans="1:8" ht="15" customHeight="1">
      <c r="A1166" s="26" t="s">
        <v>70</v>
      </c>
      <c r="B1166" s="96" t="s">
        <v>251</v>
      </c>
      <c r="C1166" s="67">
        <v>24</v>
      </c>
      <c r="D1166" s="68" t="s">
        <v>18</v>
      </c>
      <c r="E1166" s="69"/>
      <c r="F1166" s="67">
        <f t="shared" ref="F1166" si="28">C1166*E1166</f>
        <v>0</v>
      </c>
      <c r="G1166" s="70"/>
      <c r="H1166" s="109"/>
    </row>
    <row r="1167" spans="1:8" ht="15" customHeight="1">
      <c r="A1167" s="26" t="s">
        <v>112</v>
      </c>
      <c r="B1167" s="96" t="s">
        <v>495</v>
      </c>
      <c r="C1167" s="67">
        <v>18</v>
      </c>
      <c r="D1167" s="68" t="s">
        <v>18</v>
      </c>
      <c r="E1167" s="69"/>
      <c r="F1167" s="67">
        <f>C1167*E1167</f>
        <v>0</v>
      </c>
      <c r="G1167" s="70"/>
      <c r="H1167" s="109"/>
    </row>
    <row r="1168" spans="1:8" ht="15" customHeight="1">
      <c r="A1168" s="26" t="s">
        <v>174</v>
      </c>
      <c r="B1168" s="96" t="s">
        <v>253</v>
      </c>
      <c r="C1168" s="67">
        <v>324</v>
      </c>
      <c r="D1168" s="68" t="s">
        <v>18</v>
      </c>
      <c r="E1168" s="69"/>
      <c r="F1168" s="67">
        <f>C1168*E1168</f>
        <v>0</v>
      </c>
      <c r="G1168" s="70"/>
      <c r="H1168" s="109"/>
    </row>
    <row r="1169" spans="1:8" ht="15" customHeight="1">
      <c r="A1169" s="26" t="s">
        <v>176</v>
      </c>
      <c r="B1169" s="96" t="s">
        <v>496</v>
      </c>
      <c r="C1169" s="67">
        <v>614.13439474427707</v>
      </c>
      <c r="D1169" s="68" t="s">
        <v>26</v>
      </c>
      <c r="E1169" s="69"/>
      <c r="F1169" s="67">
        <f>C1169*E1169</f>
        <v>0</v>
      </c>
      <c r="G1169" s="70"/>
      <c r="H1169" s="109"/>
    </row>
    <row r="1170" spans="1:8" ht="15" customHeight="1">
      <c r="A1170" s="26" t="s">
        <v>178</v>
      </c>
      <c r="B1170" s="96" t="s">
        <v>255</v>
      </c>
      <c r="C1170" s="67">
        <v>1.3333333333333333</v>
      </c>
      <c r="D1170" s="68" t="s">
        <v>256</v>
      </c>
      <c r="E1170" s="69"/>
      <c r="F1170" s="67">
        <f>C1170*E1170</f>
        <v>0</v>
      </c>
      <c r="G1170" s="70">
        <f>SUM(F1158:F1170)</f>
        <v>0</v>
      </c>
      <c r="H1170" s="109"/>
    </row>
    <row r="1171" spans="1:8" ht="15" customHeight="1">
      <c r="A1171" s="114"/>
      <c r="B1171" s="115"/>
      <c r="C1171" s="56"/>
      <c r="D1171" s="108"/>
      <c r="E1171" s="56"/>
      <c r="F1171" s="109"/>
      <c r="G1171" s="110"/>
      <c r="H1171" s="109"/>
    </row>
    <row r="1172" spans="1:8" s="32" customFormat="1">
      <c r="A1172" s="65" t="s">
        <v>257</v>
      </c>
      <c r="B1172" s="66" t="s">
        <v>258</v>
      </c>
      <c r="C1172" s="67"/>
      <c r="D1172" s="68"/>
      <c r="E1172" s="69"/>
      <c r="F1172" s="67"/>
      <c r="G1172" s="70"/>
      <c r="H1172" s="31"/>
    </row>
    <row r="1173" spans="1:8" s="32" customFormat="1">
      <c r="A1173" s="26" t="s">
        <v>16</v>
      </c>
      <c r="B1173" s="129" t="s">
        <v>453</v>
      </c>
      <c r="C1173" s="120">
        <v>514.29</v>
      </c>
      <c r="D1173" s="68" t="s">
        <v>26</v>
      </c>
      <c r="E1173" s="69"/>
      <c r="F1173" s="67">
        <f>C1173*E1173</f>
        <v>0</v>
      </c>
      <c r="G1173" s="70"/>
      <c r="H1173" s="31"/>
    </row>
    <row r="1174" spans="1:8" s="32" customFormat="1">
      <c r="A1174" s="26" t="s">
        <v>19</v>
      </c>
      <c r="B1174" s="129" t="s">
        <v>454</v>
      </c>
      <c r="C1174" s="123">
        <v>436.31</v>
      </c>
      <c r="D1174" s="68" t="s">
        <v>26</v>
      </c>
      <c r="E1174" s="69"/>
      <c r="F1174" s="67">
        <f>C1174*E1174</f>
        <v>0</v>
      </c>
      <c r="G1174" s="70"/>
      <c r="H1174" s="31"/>
    </row>
    <row r="1175" spans="1:8" s="32" customFormat="1">
      <c r="A1175" s="26" t="s">
        <v>22</v>
      </c>
      <c r="B1175" s="129" t="s">
        <v>455</v>
      </c>
      <c r="C1175" s="120">
        <v>77.98</v>
      </c>
      <c r="D1175" s="68" t="s">
        <v>26</v>
      </c>
      <c r="E1175" s="69"/>
      <c r="F1175" s="67">
        <f>C1175*E1175</f>
        <v>0</v>
      </c>
      <c r="G1175" s="70">
        <f>SUM(F1173:F1175)</f>
        <v>0</v>
      </c>
      <c r="H1175" s="31"/>
    </row>
    <row r="1176" spans="1:8" ht="15" customHeight="1">
      <c r="A1176" s="114"/>
      <c r="B1176" s="115"/>
      <c r="C1176" s="56"/>
      <c r="D1176" s="108"/>
      <c r="E1176" s="56"/>
      <c r="F1176" s="109"/>
      <c r="G1176" s="110"/>
      <c r="H1176" s="109"/>
    </row>
    <row r="1177" spans="1:8" s="32" customFormat="1">
      <c r="A1177" s="65" t="s">
        <v>261</v>
      </c>
      <c r="B1177" s="66" t="s">
        <v>262</v>
      </c>
      <c r="C1177" s="67"/>
      <c r="D1177" s="68"/>
      <c r="E1177" s="69"/>
      <c r="F1177" s="67"/>
      <c r="G1177" s="70"/>
      <c r="H1177" s="31"/>
    </row>
    <row r="1178" spans="1:8" s="32" customFormat="1" ht="45">
      <c r="A1178" s="26" t="s">
        <v>263</v>
      </c>
      <c r="B1178" s="154" t="s">
        <v>264</v>
      </c>
      <c r="C1178" s="155">
        <v>2</v>
      </c>
      <c r="D1178" s="68" t="s">
        <v>18</v>
      </c>
      <c r="E1178" s="69"/>
      <c r="F1178" s="73">
        <f>C1178*E1178</f>
        <v>0</v>
      </c>
      <c r="G1178" s="111"/>
      <c r="H1178" s="31"/>
    </row>
    <row r="1179" spans="1:8" s="32" customFormat="1" ht="30">
      <c r="A1179" s="26" t="s">
        <v>19</v>
      </c>
      <c r="B1179" s="154" t="s">
        <v>265</v>
      </c>
      <c r="C1179" s="155">
        <v>2</v>
      </c>
      <c r="D1179" s="68" t="s">
        <v>18</v>
      </c>
      <c r="E1179" s="69"/>
      <c r="F1179" s="73">
        <f>C1179*E1179</f>
        <v>0</v>
      </c>
      <c r="G1179" s="144">
        <f>SUM(F1178:F1179)</f>
        <v>0</v>
      </c>
      <c r="H1179" s="31"/>
    </row>
    <row r="1180" spans="1:8" s="32" customFormat="1">
      <c r="A1180" s="26"/>
      <c r="B1180" s="116"/>
      <c r="C1180" s="67"/>
      <c r="D1180" s="68"/>
      <c r="E1180" s="69"/>
      <c r="F1180" s="67"/>
      <c r="G1180" s="144"/>
      <c r="H1180" s="31"/>
    </row>
    <row r="1181" spans="1:8" s="32" customFormat="1">
      <c r="A1181" s="65" t="s">
        <v>266</v>
      </c>
      <c r="B1181" s="66" t="s">
        <v>267</v>
      </c>
      <c r="C1181" s="67"/>
      <c r="D1181" s="68"/>
      <c r="E1181" s="69"/>
      <c r="F1181" s="67"/>
      <c r="G1181" s="70"/>
      <c r="H1181" s="31"/>
    </row>
    <row r="1182" spans="1:8" s="32" customFormat="1">
      <c r="A1182" s="26" t="s">
        <v>16</v>
      </c>
      <c r="B1182" s="129" t="s">
        <v>268</v>
      </c>
      <c r="C1182" s="67">
        <v>1</v>
      </c>
      <c r="D1182" s="68" t="s">
        <v>18</v>
      </c>
      <c r="E1182" s="69"/>
      <c r="F1182" s="67">
        <f>C1182*E1182</f>
        <v>0</v>
      </c>
      <c r="G1182" s="110"/>
      <c r="H1182" s="31"/>
    </row>
    <row r="1183" spans="1:8" s="32" customFormat="1">
      <c r="A1183" s="26" t="s">
        <v>19</v>
      </c>
      <c r="B1183" s="129" t="s">
        <v>269</v>
      </c>
      <c r="C1183" s="67">
        <v>1</v>
      </c>
      <c r="D1183" s="68" t="s">
        <v>18</v>
      </c>
      <c r="E1183" s="69"/>
      <c r="F1183" s="67">
        <f>C1183*E1183</f>
        <v>0</v>
      </c>
      <c r="G1183" s="110"/>
      <c r="H1183" s="31"/>
    </row>
    <row r="1184" spans="1:8" ht="30">
      <c r="A1184" s="26" t="s">
        <v>22</v>
      </c>
      <c r="B1184" s="129" t="s">
        <v>270</v>
      </c>
      <c r="C1184" s="67">
        <v>21</v>
      </c>
      <c r="D1184" s="68" t="s">
        <v>18</v>
      </c>
      <c r="E1184" s="69"/>
      <c r="F1184" s="67">
        <f>C1184*E1184</f>
        <v>0</v>
      </c>
      <c r="G1184" s="70"/>
      <c r="H1184" s="5"/>
    </row>
    <row r="1185" spans="1:10" s="32" customFormat="1">
      <c r="A1185" s="26" t="s">
        <v>24</v>
      </c>
      <c r="B1185" s="129" t="s">
        <v>272</v>
      </c>
      <c r="C1185" s="67">
        <v>1</v>
      </c>
      <c r="D1185" s="68" t="s">
        <v>18</v>
      </c>
      <c r="E1185" s="69"/>
      <c r="F1185" s="67">
        <f>C1185*E1185</f>
        <v>0</v>
      </c>
      <c r="G1185" s="110">
        <f>SUM(F1182:F1185)</f>
        <v>0</v>
      </c>
      <c r="H1185" s="31"/>
    </row>
    <row r="1186" spans="1:10" s="32" customFormat="1">
      <c r="A1186" s="26"/>
      <c r="B1186" s="129"/>
      <c r="C1186" s="67"/>
      <c r="D1186" s="68"/>
      <c r="E1186" s="69"/>
      <c r="F1186" s="67"/>
      <c r="G1186" s="110"/>
      <c r="H1186" s="31"/>
    </row>
    <row r="1187" spans="1:10" s="32" customFormat="1">
      <c r="A1187" s="26"/>
      <c r="B1187" s="61" t="s">
        <v>497</v>
      </c>
      <c r="C1187" s="61"/>
      <c r="D1187" s="61"/>
      <c r="E1187" s="61"/>
      <c r="F1187" s="28" t="s">
        <v>35</v>
      </c>
      <c r="G1187" s="62">
        <f>SUM(G1063:G1185)</f>
        <v>0</v>
      </c>
      <c r="H1187" s="31"/>
    </row>
    <row r="1188" spans="1:10">
      <c r="A1188" s="162" t="s">
        <v>498</v>
      </c>
      <c r="B1188" s="163" t="s">
        <v>499</v>
      </c>
      <c r="C1188" s="7"/>
      <c r="D1188" s="164"/>
      <c r="E1188" s="109"/>
      <c r="F1188" s="109"/>
      <c r="G1188" s="110"/>
      <c r="H1188" s="115"/>
      <c r="I1188" s="115"/>
      <c r="J1188" s="115"/>
    </row>
    <row r="1189" spans="1:10">
      <c r="A1189" s="162"/>
      <c r="B1189" s="163"/>
      <c r="C1189" s="7"/>
      <c r="D1189" s="164"/>
      <c r="E1189" s="109"/>
      <c r="F1189" s="109"/>
      <c r="G1189" s="110"/>
      <c r="H1189" s="115"/>
      <c r="I1189" s="115"/>
      <c r="J1189" s="115"/>
    </row>
    <row r="1190" spans="1:10">
      <c r="A1190" s="162" t="s">
        <v>14</v>
      </c>
      <c r="B1190" s="163" t="s">
        <v>500</v>
      </c>
      <c r="C1190" s="135"/>
      <c r="D1190" s="164"/>
      <c r="E1190" s="109"/>
      <c r="F1190" s="109"/>
      <c r="G1190" s="110"/>
      <c r="H1190" s="115"/>
      <c r="I1190" s="115"/>
      <c r="J1190" s="115"/>
    </row>
    <row r="1191" spans="1:10">
      <c r="A1191" s="165" t="s">
        <v>16</v>
      </c>
      <c r="B1191" s="129" t="s">
        <v>501</v>
      </c>
      <c r="C1191" s="67">
        <v>1</v>
      </c>
      <c r="D1191" s="68" t="s">
        <v>195</v>
      </c>
      <c r="E1191" s="69"/>
      <c r="F1191" s="67">
        <f>C1191*E1191</f>
        <v>0</v>
      </c>
      <c r="G1191" s="70">
        <f>SUM(F1191)</f>
        <v>0</v>
      </c>
      <c r="H1191" s="164"/>
      <c r="I1191" s="166"/>
      <c r="J1191" s="167"/>
    </row>
    <row r="1192" spans="1:10">
      <c r="A1192" s="162"/>
      <c r="B1192" s="168"/>
      <c r="C1192" s="169"/>
      <c r="D1192" s="164"/>
      <c r="E1192" s="109"/>
      <c r="F1192" s="109"/>
      <c r="G1192" s="110"/>
      <c r="H1192" s="164"/>
      <c r="I1192" s="166"/>
      <c r="J1192" s="167"/>
    </row>
    <row r="1193" spans="1:10">
      <c r="A1193" s="162" t="s">
        <v>36</v>
      </c>
      <c r="B1193" s="163" t="s">
        <v>120</v>
      </c>
      <c r="C1193" s="169"/>
      <c r="D1193" s="164"/>
      <c r="E1193" s="109"/>
      <c r="F1193" s="109"/>
      <c r="G1193" s="110"/>
      <c r="H1193" s="164"/>
      <c r="I1193" s="166"/>
      <c r="J1193" s="167"/>
    </row>
    <row r="1194" spans="1:10">
      <c r="A1194" s="114" t="s">
        <v>16</v>
      </c>
      <c r="B1194" s="129" t="s">
        <v>121</v>
      </c>
      <c r="C1194" s="67">
        <v>4.4400000000000004</v>
      </c>
      <c r="D1194" s="68" t="s">
        <v>29</v>
      </c>
      <c r="E1194" s="69"/>
      <c r="F1194" s="67">
        <f>C1194*E1194</f>
        <v>0</v>
      </c>
      <c r="G1194" s="110"/>
      <c r="H1194" s="115"/>
      <c r="I1194" s="163"/>
      <c r="J1194" s="167"/>
    </row>
    <row r="1195" spans="1:10">
      <c r="A1195" s="114" t="s">
        <v>19</v>
      </c>
      <c r="B1195" s="129" t="s">
        <v>206</v>
      </c>
      <c r="C1195" s="67">
        <v>5.77</v>
      </c>
      <c r="D1195" s="68" t="s">
        <v>29</v>
      </c>
      <c r="E1195" s="69"/>
      <c r="F1195" s="67">
        <f>C1195*E1195</f>
        <v>0</v>
      </c>
      <c r="G1195" s="110"/>
      <c r="H1195" s="164"/>
      <c r="I1195" s="166"/>
      <c r="J1195" s="115"/>
    </row>
    <row r="1196" spans="1:10">
      <c r="A1196" s="114" t="s">
        <v>22</v>
      </c>
      <c r="B1196" s="129" t="s">
        <v>208</v>
      </c>
      <c r="C1196" s="67">
        <v>2.2200000000000002</v>
      </c>
      <c r="D1196" s="68" t="s">
        <v>29</v>
      </c>
      <c r="E1196" s="69"/>
      <c r="F1196" s="67">
        <f>C1196*E1196</f>
        <v>0</v>
      </c>
      <c r="G1196" s="70">
        <f>SUM(F1194:F1196)</f>
        <v>0</v>
      </c>
      <c r="H1196" s="115"/>
      <c r="I1196" s="166"/>
      <c r="J1196" s="115"/>
    </row>
    <row r="1197" spans="1:10">
      <c r="A1197" s="114"/>
      <c r="B1197" s="168"/>
      <c r="C1197" s="169"/>
      <c r="D1197" s="164"/>
      <c r="E1197" s="109"/>
      <c r="F1197" s="109"/>
      <c r="G1197" s="110"/>
      <c r="H1197" s="115"/>
      <c r="I1197" s="115"/>
      <c r="J1197" s="115"/>
    </row>
    <row r="1198" spans="1:10">
      <c r="A1198" s="162" t="s">
        <v>125</v>
      </c>
      <c r="B1198" s="163" t="s">
        <v>126</v>
      </c>
      <c r="C1198" s="169"/>
      <c r="D1198" s="164"/>
      <c r="E1198" s="109"/>
      <c r="F1198" s="109"/>
      <c r="G1198" s="110"/>
      <c r="H1198" s="5"/>
    </row>
    <row r="1199" spans="1:10" s="148" customFormat="1">
      <c r="A1199" s="114" t="s">
        <v>16</v>
      </c>
      <c r="B1199" s="129" t="s">
        <v>502</v>
      </c>
      <c r="C1199" s="67">
        <v>0.56999999999999995</v>
      </c>
      <c r="D1199" s="68" t="s">
        <v>29</v>
      </c>
      <c r="E1199" s="170"/>
      <c r="F1199" s="67">
        <f>C1199*E1199</f>
        <v>0</v>
      </c>
      <c r="G1199" s="171"/>
    </row>
    <row r="1200" spans="1:10">
      <c r="A1200" s="114" t="s">
        <v>19</v>
      </c>
      <c r="B1200" s="129" t="s">
        <v>503</v>
      </c>
      <c r="C1200" s="67">
        <v>2.2000000000000002</v>
      </c>
      <c r="D1200" s="68" t="s">
        <v>29</v>
      </c>
      <c r="E1200" s="69"/>
      <c r="F1200" s="67">
        <f>C1200*E1200</f>
        <v>0</v>
      </c>
      <c r="G1200" s="110">
        <f>SUM(F1199:F1200)</f>
        <v>0</v>
      </c>
      <c r="H1200" s="5"/>
    </row>
    <row r="1201" spans="1:8">
      <c r="A1201" s="114"/>
      <c r="B1201" s="172"/>
      <c r="C1201" s="169"/>
      <c r="D1201" s="164"/>
      <c r="E1201" s="109"/>
      <c r="F1201" s="109"/>
      <c r="G1201" s="110"/>
      <c r="H1201" s="5"/>
    </row>
    <row r="1202" spans="1:8">
      <c r="A1202" s="162" t="s">
        <v>133</v>
      </c>
      <c r="B1202" s="163" t="s">
        <v>504</v>
      </c>
      <c r="C1202" s="7"/>
      <c r="D1202" s="164"/>
      <c r="E1202" s="109"/>
      <c r="F1202" s="109"/>
      <c r="G1202" s="110"/>
      <c r="H1202" s="5"/>
    </row>
    <row r="1203" spans="1:8" s="32" customFormat="1" ht="30">
      <c r="A1203" s="26" t="s">
        <v>16</v>
      </c>
      <c r="B1203" s="116" t="s">
        <v>288</v>
      </c>
      <c r="C1203" s="67">
        <v>8.74</v>
      </c>
      <c r="D1203" s="68" t="s">
        <v>26</v>
      </c>
      <c r="E1203" s="69"/>
      <c r="F1203" s="73">
        <f>C1203*E1203</f>
        <v>0</v>
      </c>
      <c r="G1203" s="70"/>
      <c r="H1203" s="31"/>
    </row>
    <row r="1204" spans="1:8" ht="30">
      <c r="A1204" s="114" t="s">
        <v>19</v>
      </c>
      <c r="B1204" s="129" t="s">
        <v>505</v>
      </c>
      <c r="C1204" s="67">
        <v>8.74</v>
      </c>
      <c r="D1204" s="68" t="s">
        <v>26</v>
      </c>
      <c r="E1204" s="69"/>
      <c r="F1204" s="67">
        <f>C1204*E1204</f>
        <v>0</v>
      </c>
      <c r="G1204" s="110"/>
      <c r="H1204" s="5"/>
    </row>
    <row r="1205" spans="1:8">
      <c r="A1205" s="114" t="s">
        <v>22</v>
      </c>
      <c r="B1205" s="129" t="s">
        <v>506</v>
      </c>
      <c r="C1205" s="67">
        <v>25.6</v>
      </c>
      <c r="D1205" s="68" t="s">
        <v>21</v>
      </c>
      <c r="E1205" s="69"/>
      <c r="F1205" s="67">
        <f>C1205*E1205</f>
        <v>0</v>
      </c>
      <c r="G1205" s="110">
        <f>SUM(F1203:F1205)</f>
        <v>0</v>
      </c>
      <c r="H1205" s="5"/>
    </row>
    <row r="1206" spans="1:8">
      <c r="A1206" s="114"/>
      <c r="B1206" s="172"/>
      <c r="C1206" s="169"/>
      <c r="D1206" s="164"/>
      <c r="E1206" s="109"/>
      <c r="F1206" s="109"/>
      <c r="G1206" s="110"/>
      <c r="H1206" s="5"/>
    </row>
    <row r="1207" spans="1:8" s="32" customFormat="1">
      <c r="A1207" s="65" t="s">
        <v>137</v>
      </c>
      <c r="B1207" s="66" t="s">
        <v>146</v>
      </c>
      <c r="C1207" s="67"/>
      <c r="D1207" s="68"/>
      <c r="E1207" s="69"/>
      <c r="F1207" s="67"/>
      <c r="G1207" s="70"/>
      <c r="H1207" s="31"/>
    </row>
    <row r="1208" spans="1:8" s="32" customFormat="1">
      <c r="A1208" s="26" t="s">
        <v>16</v>
      </c>
      <c r="B1208" s="116" t="s">
        <v>507</v>
      </c>
      <c r="C1208" s="30">
        <v>11.02</v>
      </c>
      <c r="D1208" s="68" t="s">
        <v>26</v>
      </c>
      <c r="E1208" s="69"/>
      <c r="F1208" s="73">
        <f>C1208*E1208</f>
        <v>0</v>
      </c>
      <c r="G1208" s="70">
        <f>SUM(F1208)</f>
        <v>0</v>
      </c>
      <c r="H1208" s="31"/>
    </row>
    <row r="1209" spans="1:8" s="32" customFormat="1">
      <c r="A1209" s="26"/>
      <c r="B1209" s="116"/>
      <c r="C1209" s="30"/>
      <c r="D1209" s="68"/>
      <c r="E1209" s="69"/>
      <c r="F1209" s="73"/>
      <c r="G1209" s="70"/>
      <c r="H1209" s="31"/>
    </row>
    <row r="1210" spans="1:8" s="32" customFormat="1">
      <c r="A1210" s="65" t="s">
        <v>145</v>
      </c>
      <c r="B1210" s="66" t="s">
        <v>258</v>
      </c>
      <c r="C1210" s="67"/>
      <c r="D1210" s="68"/>
      <c r="E1210" s="69"/>
      <c r="F1210" s="67"/>
      <c r="G1210" s="70"/>
      <c r="H1210" s="31"/>
    </row>
    <row r="1211" spans="1:8" s="32" customFormat="1">
      <c r="A1211" s="26" t="s">
        <v>16</v>
      </c>
      <c r="B1211" s="129" t="s">
        <v>453</v>
      </c>
      <c r="C1211" s="120">
        <v>8.74</v>
      </c>
      <c r="D1211" s="68" t="s">
        <v>26</v>
      </c>
      <c r="E1211" s="69"/>
      <c r="F1211" s="67">
        <f>C1211*E1211</f>
        <v>0</v>
      </c>
      <c r="G1211" s="70"/>
      <c r="H1211" s="31"/>
    </row>
    <row r="1212" spans="1:8" s="32" customFormat="1">
      <c r="A1212" s="26" t="s">
        <v>19</v>
      </c>
      <c r="B1212" s="129" t="s">
        <v>455</v>
      </c>
      <c r="C1212" s="120">
        <v>8.74</v>
      </c>
      <c r="D1212" s="68" t="s">
        <v>26</v>
      </c>
      <c r="E1212" s="69"/>
      <c r="F1212" s="67">
        <f>C1212*E1212</f>
        <v>0</v>
      </c>
      <c r="G1212" s="70">
        <f>SUM(F1211:F1212)</f>
        <v>0</v>
      </c>
      <c r="H1212" s="31"/>
    </row>
    <row r="1213" spans="1:8" ht="15" customHeight="1">
      <c r="A1213" s="114"/>
      <c r="B1213" s="115"/>
      <c r="C1213" s="56"/>
      <c r="D1213" s="108"/>
      <c r="E1213" s="56"/>
      <c r="F1213" s="109"/>
      <c r="G1213" s="110"/>
      <c r="H1213" s="109"/>
    </row>
    <row r="1214" spans="1:8">
      <c r="A1214" s="162" t="s">
        <v>148</v>
      </c>
      <c r="B1214" s="163" t="s">
        <v>262</v>
      </c>
      <c r="C1214" s="169"/>
      <c r="D1214" s="164"/>
      <c r="E1214" s="109"/>
      <c r="F1214" s="109"/>
      <c r="G1214" s="110"/>
      <c r="H1214" s="5"/>
    </row>
    <row r="1215" spans="1:8">
      <c r="A1215" s="114" t="s">
        <v>16</v>
      </c>
      <c r="B1215" s="129" t="s">
        <v>508</v>
      </c>
      <c r="C1215" s="67">
        <v>1</v>
      </c>
      <c r="D1215" s="68" t="s">
        <v>509</v>
      </c>
      <c r="E1215" s="69"/>
      <c r="F1215" s="67">
        <f>C1215*E1215</f>
        <v>0</v>
      </c>
      <c r="G1215" s="110">
        <f>SUM(F1215)</f>
        <v>0</v>
      </c>
      <c r="H1215" s="5"/>
    </row>
    <row r="1216" spans="1:8" s="32" customFormat="1">
      <c r="A1216" s="60"/>
      <c r="B1216" s="173"/>
      <c r="C1216" s="8"/>
      <c r="D1216" s="174"/>
      <c r="E1216" s="120"/>
      <c r="F1216" s="38"/>
      <c r="G1216" s="144"/>
      <c r="H1216" s="40"/>
    </row>
    <row r="1217" spans="1:10" s="32" customFormat="1">
      <c r="A1217" s="60"/>
      <c r="B1217" s="61" t="s">
        <v>510</v>
      </c>
      <c r="C1217" s="61"/>
      <c r="D1217" s="61"/>
      <c r="E1217" s="61"/>
      <c r="F1217" s="28" t="s">
        <v>35</v>
      </c>
      <c r="G1217" s="62">
        <f>SUM(G1191:G1215)</f>
        <v>0</v>
      </c>
      <c r="H1217" s="40"/>
    </row>
    <row r="1218" spans="1:10" s="32" customFormat="1">
      <c r="A1218" s="60"/>
      <c r="B1218" s="173"/>
      <c r="C1218" s="8"/>
      <c r="D1218" s="174"/>
      <c r="E1218" s="120"/>
      <c r="F1218" s="38"/>
      <c r="G1218" s="39"/>
      <c r="H1218" s="40"/>
    </row>
    <row r="1219" spans="1:10">
      <c r="A1219" s="162" t="s">
        <v>511</v>
      </c>
      <c r="B1219" s="163" t="s">
        <v>512</v>
      </c>
      <c r="C1219" s="7"/>
      <c r="D1219" s="164"/>
      <c r="E1219" s="109"/>
      <c r="F1219" s="109"/>
      <c r="G1219" s="110"/>
      <c r="H1219" s="115"/>
      <c r="I1219" s="115"/>
      <c r="J1219" s="115"/>
    </row>
    <row r="1220" spans="1:10">
      <c r="A1220" s="162"/>
      <c r="B1220" s="163"/>
      <c r="C1220" s="7"/>
      <c r="D1220" s="164"/>
      <c r="E1220" s="109"/>
      <c r="F1220" s="109"/>
      <c r="G1220" s="110"/>
      <c r="H1220" s="115"/>
      <c r="I1220" s="115"/>
      <c r="J1220" s="115"/>
    </row>
    <row r="1221" spans="1:10">
      <c r="A1221" s="162" t="s">
        <v>14</v>
      </c>
      <c r="B1221" s="163" t="s">
        <v>500</v>
      </c>
      <c r="C1221" s="135"/>
      <c r="D1221" s="164"/>
      <c r="E1221" s="109"/>
      <c r="F1221" s="109"/>
      <c r="G1221" s="110"/>
      <c r="H1221" s="115"/>
      <c r="I1221" s="115"/>
      <c r="J1221" s="115"/>
    </row>
    <row r="1222" spans="1:10">
      <c r="A1222" s="165" t="s">
        <v>16</v>
      </c>
      <c r="B1222" s="129" t="s">
        <v>501</v>
      </c>
      <c r="C1222" s="67">
        <v>1</v>
      </c>
      <c r="D1222" s="68" t="s">
        <v>195</v>
      </c>
      <c r="E1222" s="69"/>
      <c r="F1222" s="67">
        <f>C1222*E1222</f>
        <v>0</v>
      </c>
      <c r="G1222" s="70">
        <f>SUM(F1222)</f>
        <v>0</v>
      </c>
      <c r="H1222" s="164"/>
      <c r="I1222" s="166"/>
      <c r="J1222" s="167"/>
    </row>
    <row r="1223" spans="1:10">
      <c r="A1223" s="162"/>
      <c r="B1223" s="168"/>
      <c r="C1223" s="169"/>
      <c r="D1223" s="164"/>
      <c r="E1223" s="109"/>
      <c r="F1223" s="109"/>
      <c r="G1223" s="110"/>
      <c r="H1223" s="164"/>
      <c r="I1223" s="166"/>
      <c r="J1223" s="167"/>
    </row>
    <row r="1224" spans="1:10">
      <c r="A1224" s="162" t="s">
        <v>36</v>
      </c>
      <c r="B1224" s="163" t="s">
        <v>120</v>
      </c>
      <c r="C1224" s="169"/>
      <c r="D1224" s="164"/>
      <c r="E1224" s="109"/>
      <c r="F1224" s="109"/>
      <c r="G1224" s="110"/>
      <c r="H1224" s="164"/>
      <c r="I1224" s="166"/>
      <c r="J1224" s="167"/>
    </row>
    <row r="1225" spans="1:10">
      <c r="A1225" s="114" t="s">
        <v>16</v>
      </c>
      <c r="B1225" s="129" t="s">
        <v>121</v>
      </c>
      <c r="C1225" s="67">
        <v>648</v>
      </c>
      <c r="D1225" s="68" t="s">
        <v>29</v>
      </c>
      <c r="E1225" s="69"/>
      <c r="F1225" s="67">
        <f>C1225*E1225</f>
        <v>0</v>
      </c>
      <c r="G1225" s="110"/>
      <c r="H1225" s="115"/>
      <c r="I1225" s="163"/>
      <c r="J1225" s="167"/>
    </row>
    <row r="1226" spans="1:10">
      <c r="A1226" s="114" t="s">
        <v>19</v>
      </c>
      <c r="B1226" s="129" t="s">
        <v>206</v>
      </c>
      <c r="C1226" s="67">
        <v>842.4</v>
      </c>
      <c r="D1226" s="68" t="s">
        <v>29</v>
      </c>
      <c r="E1226" s="69"/>
      <c r="F1226" s="67">
        <f>C1226*E1226</f>
        <v>0</v>
      </c>
      <c r="G1226" s="110"/>
      <c r="H1226" s="164"/>
      <c r="I1226" s="166"/>
      <c r="J1226" s="115"/>
    </row>
    <row r="1227" spans="1:10">
      <c r="A1227" s="114" t="s">
        <v>22</v>
      </c>
      <c r="B1227" s="129" t="s">
        <v>204</v>
      </c>
      <c r="C1227" s="67">
        <v>38.88000000000001</v>
      </c>
      <c r="D1227" s="68" t="s">
        <v>29</v>
      </c>
      <c r="E1227" s="69"/>
      <c r="F1227" s="67">
        <f>C1227*E1227</f>
        <v>0</v>
      </c>
      <c r="G1227" s="110"/>
      <c r="H1227" s="115"/>
      <c r="I1227" s="166"/>
      <c r="J1227" s="115"/>
    </row>
    <row r="1228" spans="1:10" ht="15.75" customHeight="1">
      <c r="A1228" s="114" t="s">
        <v>24</v>
      </c>
      <c r="B1228" s="129" t="s">
        <v>208</v>
      </c>
      <c r="C1228" s="67">
        <v>33.869999999999997</v>
      </c>
      <c r="D1228" s="68" t="s">
        <v>29</v>
      </c>
      <c r="E1228" s="69"/>
      <c r="F1228" s="67">
        <f>C1228*E1228</f>
        <v>0</v>
      </c>
      <c r="G1228" s="70">
        <f>SUM(F1225:F1228)</f>
        <v>0</v>
      </c>
      <c r="H1228" s="175"/>
      <c r="I1228" s="166"/>
      <c r="J1228" s="115"/>
    </row>
    <row r="1229" spans="1:10">
      <c r="A1229" s="114"/>
      <c r="B1229" s="168"/>
      <c r="C1229" s="169"/>
      <c r="D1229" s="164"/>
      <c r="E1229" s="109"/>
      <c r="F1229" s="109"/>
      <c r="G1229" s="110"/>
      <c r="H1229" s="115"/>
      <c r="I1229" s="115"/>
      <c r="J1229" s="115"/>
    </row>
    <row r="1230" spans="1:10">
      <c r="A1230" s="162" t="s">
        <v>125</v>
      </c>
      <c r="B1230" s="163" t="s">
        <v>126</v>
      </c>
      <c r="C1230" s="169"/>
      <c r="D1230" s="164"/>
      <c r="E1230" s="109"/>
      <c r="F1230" s="109"/>
      <c r="G1230" s="110"/>
      <c r="H1230" s="5"/>
    </row>
    <row r="1231" spans="1:10" s="148" customFormat="1">
      <c r="A1231" s="114" t="s">
        <v>16</v>
      </c>
      <c r="B1231" s="176" t="s">
        <v>513</v>
      </c>
      <c r="C1231" s="67">
        <v>2.4</v>
      </c>
      <c r="D1231" s="177" t="s">
        <v>29</v>
      </c>
      <c r="E1231" s="170"/>
      <c r="F1231" s="67">
        <f>C1231*E1231</f>
        <v>0</v>
      </c>
      <c r="G1231" s="171"/>
    </row>
    <row r="1232" spans="1:10">
      <c r="A1232" s="114" t="s">
        <v>24</v>
      </c>
      <c r="B1232" s="129" t="s">
        <v>514</v>
      </c>
      <c r="C1232" s="67">
        <v>33.869999999999997</v>
      </c>
      <c r="D1232" s="68" t="s">
        <v>29</v>
      </c>
      <c r="E1232" s="69"/>
      <c r="F1232" s="67">
        <f>C1232*E1232</f>
        <v>0</v>
      </c>
      <c r="G1232" s="110"/>
      <c r="H1232" s="5"/>
    </row>
    <row r="1233" spans="1:8" s="148" customFormat="1">
      <c r="A1233" s="114" t="s">
        <v>19</v>
      </c>
      <c r="B1233" s="176" t="s">
        <v>515</v>
      </c>
      <c r="C1233" s="67">
        <v>1.08</v>
      </c>
      <c r="D1233" s="177" t="s">
        <v>29</v>
      </c>
      <c r="E1233" s="170"/>
      <c r="F1233" s="67">
        <f>C1233*E1233</f>
        <v>0</v>
      </c>
      <c r="G1233" s="171"/>
    </row>
    <row r="1234" spans="1:8">
      <c r="A1234" s="140" t="s">
        <v>27</v>
      </c>
      <c r="B1234" s="129" t="s">
        <v>516</v>
      </c>
      <c r="C1234" s="67">
        <v>46.08</v>
      </c>
      <c r="D1234" s="68" t="s">
        <v>29</v>
      </c>
      <c r="E1234" s="69"/>
      <c r="F1234" s="67">
        <f>C1234*E1234</f>
        <v>0</v>
      </c>
      <c r="G1234" s="110"/>
      <c r="H1234" s="5"/>
    </row>
    <row r="1235" spans="1:8">
      <c r="A1235" s="114" t="s">
        <v>22</v>
      </c>
      <c r="B1235" s="129" t="s">
        <v>517</v>
      </c>
      <c r="C1235" s="67">
        <v>33.869999999999997</v>
      </c>
      <c r="D1235" s="68" t="s">
        <v>29</v>
      </c>
      <c r="E1235" s="69"/>
      <c r="F1235" s="67">
        <f>C1235*E1235</f>
        <v>0</v>
      </c>
      <c r="G1235" s="110"/>
      <c r="H1235" s="5"/>
    </row>
    <row r="1236" spans="1:8">
      <c r="A1236" s="140" t="s">
        <v>30</v>
      </c>
      <c r="B1236" s="129" t="s">
        <v>518</v>
      </c>
      <c r="C1236" s="67">
        <f>0.7+0.88</f>
        <v>1.58</v>
      </c>
      <c r="D1236" s="68" t="s">
        <v>29</v>
      </c>
      <c r="E1236" s="69"/>
      <c r="F1236" s="67">
        <f>C1236*E1236</f>
        <v>0</v>
      </c>
      <c r="G1236" s="70">
        <f>SUM(F1231:F1236)</f>
        <v>0</v>
      </c>
      <c r="H1236" s="5"/>
    </row>
    <row r="1237" spans="1:8">
      <c r="A1237" s="114"/>
      <c r="B1237" s="172"/>
      <c r="C1237" s="169"/>
      <c r="D1237" s="164"/>
      <c r="E1237" s="109"/>
      <c r="F1237" s="109"/>
      <c r="G1237" s="110"/>
      <c r="H1237" s="5"/>
    </row>
    <row r="1238" spans="1:8">
      <c r="A1238" s="162" t="s">
        <v>133</v>
      </c>
      <c r="B1238" s="163" t="s">
        <v>504</v>
      </c>
      <c r="C1238" s="7"/>
      <c r="D1238" s="164"/>
      <c r="E1238" s="109"/>
      <c r="F1238" s="109"/>
      <c r="G1238" s="110"/>
      <c r="H1238" s="5"/>
    </row>
    <row r="1239" spans="1:8" ht="30">
      <c r="A1239" s="114" t="s">
        <v>16</v>
      </c>
      <c r="B1239" s="129" t="s">
        <v>519</v>
      </c>
      <c r="C1239" s="67">
        <v>164.23</v>
      </c>
      <c r="D1239" s="68" t="s">
        <v>26</v>
      </c>
      <c r="E1239" s="69"/>
      <c r="F1239" s="67">
        <f>C1239*E1239</f>
        <v>0</v>
      </c>
      <c r="G1239" s="110"/>
      <c r="H1239" s="5"/>
    </row>
    <row r="1240" spans="1:8" ht="30">
      <c r="A1240" s="114" t="s">
        <v>19</v>
      </c>
      <c r="B1240" s="129" t="s">
        <v>505</v>
      </c>
      <c r="C1240" s="67">
        <v>164.23</v>
      </c>
      <c r="D1240" s="68" t="s">
        <v>26</v>
      </c>
      <c r="E1240" s="69"/>
      <c r="F1240" s="67">
        <f>C1240*E1240</f>
        <v>0</v>
      </c>
      <c r="G1240" s="110"/>
      <c r="H1240" s="5"/>
    </row>
    <row r="1241" spans="1:8">
      <c r="A1241" s="114" t="s">
        <v>22</v>
      </c>
      <c r="B1241" s="129" t="s">
        <v>520</v>
      </c>
      <c r="C1241" s="67">
        <v>50</v>
      </c>
      <c r="D1241" s="68" t="s">
        <v>21</v>
      </c>
      <c r="E1241" s="69"/>
      <c r="F1241" s="67">
        <f>C1241*E1241</f>
        <v>0</v>
      </c>
      <c r="G1241" s="110"/>
      <c r="H1241" s="5"/>
    </row>
    <row r="1242" spans="1:8">
      <c r="A1242" s="114" t="s">
        <v>24</v>
      </c>
      <c r="B1242" s="129" t="s">
        <v>506</v>
      </c>
      <c r="C1242" s="67">
        <v>25.6</v>
      </c>
      <c r="D1242" s="68" t="s">
        <v>21</v>
      </c>
      <c r="E1242" s="69"/>
      <c r="F1242" s="67">
        <f>C1242*E1242</f>
        <v>0</v>
      </c>
      <c r="G1242" s="110"/>
      <c r="H1242" s="5"/>
    </row>
    <row r="1243" spans="1:8">
      <c r="A1243" s="114" t="s">
        <v>27</v>
      </c>
      <c r="B1243" s="129" t="s">
        <v>521</v>
      </c>
      <c r="C1243" s="67">
        <v>169.35999999999999</v>
      </c>
      <c r="D1243" s="68" t="s">
        <v>26</v>
      </c>
      <c r="E1243" s="69"/>
      <c r="F1243" s="67">
        <f>C1243*E1243</f>
        <v>0</v>
      </c>
      <c r="G1243" s="70">
        <f>SUM(F1239:F1243)</f>
        <v>0</v>
      </c>
      <c r="H1243" s="5"/>
    </row>
    <row r="1244" spans="1:8">
      <c r="A1244" s="114"/>
      <c r="B1244" s="172"/>
      <c r="C1244" s="169"/>
      <c r="D1244" s="164"/>
      <c r="E1244" s="109"/>
      <c r="F1244" s="109"/>
      <c r="G1244" s="110"/>
      <c r="H1244" s="5"/>
    </row>
    <row r="1245" spans="1:8">
      <c r="A1245" s="162" t="s">
        <v>137</v>
      </c>
      <c r="B1245" s="163" t="s">
        <v>262</v>
      </c>
      <c r="C1245" s="169"/>
      <c r="D1245" s="164"/>
      <c r="E1245" s="109"/>
      <c r="F1245" s="109"/>
      <c r="G1245" s="110"/>
      <c r="H1245" s="5"/>
    </row>
    <row r="1246" spans="1:8">
      <c r="A1246" s="114" t="s">
        <v>16</v>
      </c>
      <c r="B1246" s="129" t="s">
        <v>522</v>
      </c>
      <c r="C1246" s="67">
        <v>4</v>
      </c>
      <c r="D1246" s="68" t="s">
        <v>18</v>
      </c>
      <c r="E1246" s="69"/>
      <c r="F1246" s="67">
        <f>C1246*E1246</f>
        <v>0</v>
      </c>
      <c r="G1246" s="110"/>
      <c r="H1246" s="5"/>
    </row>
    <row r="1247" spans="1:8">
      <c r="A1247" s="114" t="s">
        <v>19</v>
      </c>
      <c r="B1247" s="129" t="s">
        <v>523</v>
      </c>
      <c r="C1247" s="67">
        <v>2</v>
      </c>
      <c r="D1247" s="68" t="s">
        <v>18</v>
      </c>
      <c r="E1247" s="69"/>
      <c r="F1247" s="67">
        <f>C1247*E1247</f>
        <v>0</v>
      </c>
      <c r="G1247" s="70"/>
      <c r="H1247" s="5"/>
    </row>
    <row r="1248" spans="1:8">
      <c r="A1248" s="114" t="s">
        <v>22</v>
      </c>
      <c r="B1248" s="129" t="s">
        <v>524</v>
      </c>
      <c r="C1248" s="67">
        <v>1</v>
      </c>
      <c r="D1248" s="68" t="s">
        <v>18</v>
      </c>
      <c r="E1248" s="69"/>
      <c r="F1248" s="67">
        <f>C1248*E1248</f>
        <v>0</v>
      </c>
      <c r="G1248" s="70"/>
      <c r="H1248" s="5"/>
    </row>
    <row r="1249" spans="1:11">
      <c r="A1249" s="114" t="s">
        <v>24</v>
      </c>
      <c r="B1249" s="129" t="s">
        <v>525</v>
      </c>
      <c r="C1249" s="67">
        <v>2</v>
      </c>
      <c r="D1249" s="68" t="s">
        <v>18</v>
      </c>
      <c r="E1249" s="69"/>
      <c r="F1249" s="67">
        <f>C1249*E1249</f>
        <v>0</v>
      </c>
      <c r="G1249" s="70"/>
      <c r="H1249" s="5"/>
    </row>
    <row r="1250" spans="1:11">
      <c r="A1250" s="114" t="s">
        <v>27</v>
      </c>
      <c r="B1250" s="116" t="s">
        <v>526</v>
      </c>
      <c r="C1250" s="67">
        <v>1</v>
      </c>
      <c r="D1250" s="68" t="s">
        <v>527</v>
      </c>
      <c r="E1250" s="69"/>
      <c r="F1250" s="67">
        <f>C1250*E1250</f>
        <v>0</v>
      </c>
      <c r="G1250" s="70">
        <f>SUM(F1246:F1250)</f>
        <v>0</v>
      </c>
      <c r="H1250" s="178"/>
    </row>
    <row r="1251" spans="1:11" s="32" customFormat="1">
      <c r="A1251" s="60"/>
      <c r="B1251" s="173"/>
      <c r="C1251" s="8"/>
      <c r="D1251" s="174"/>
      <c r="E1251" s="120"/>
      <c r="F1251" s="38"/>
      <c r="G1251" s="144"/>
      <c r="H1251" s="179"/>
    </row>
    <row r="1252" spans="1:11" s="32" customFormat="1">
      <c r="A1252" s="60"/>
      <c r="B1252" s="61" t="s">
        <v>528</v>
      </c>
      <c r="C1252" s="61"/>
      <c r="D1252" s="61"/>
      <c r="E1252" s="61"/>
      <c r="F1252" s="28" t="s">
        <v>35</v>
      </c>
      <c r="G1252" s="62">
        <f>SUM(G1222:G1250)</f>
        <v>0</v>
      </c>
      <c r="H1252" s="40"/>
    </row>
    <row r="1253" spans="1:11" s="32" customFormat="1">
      <c r="A1253" s="60"/>
      <c r="B1253" s="173"/>
      <c r="C1253" s="8"/>
      <c r="D1253" s="174"/>
      <c r="E1253" s="120"/>
      <c r="F1253" s="38"/>
      <c r="G1253" s="39"/>
      <c r="H1253" s="40"/>
    </row>
    <row r="1254" spans="1:11">
      <c r="A1254" s="162" t="s">
        <v>529</v>
      </c>
      <c r="B1254" s="163" t="s">
        <v>530</v>
      </c>
      <c r="C1254" s="7"/>
      <c r="D1254" s="164"/>
      <c r="E1254" s="109"/>
      <c r="F1254" s="109"/>
      <c r="G1254" s="110"/>
      <c r="H1254" s="115"/>
      <c r="I1254" s="115"/>
      <c r="J1254" s="115"/>
      <c r="K1254" s="115"/>
    </row>
    <row r="1255" spans="1:11" ht="12" customHeight="1">
      <c r="A1255" s="114"/>
      <c r="B1255" s="172"/>
      <c r="C1255" s="67"/>
      <c r="D1255" s="164"/>
      <c r="E1255" s="109"/>
      <c r="F1255" s="67"/>
      <c r="G1255" s="70"/>
      <c r="H1255" s="5"/>
    </row>
    <row r="1256" spans="1:11">
      <c r="A1256" s="162" t="s">
        <v>14</v>
      </c>
      <c r="B1256" s="163" t="s">
        <v>500</v>
      </c>
      <c r="C1256" s="135"/>
      <c r="D1256" s="164"/>
      <c r="E1256" s="109"/>
      <c r="F1256" s="109"/>
      <c r="G1256" s="110"/>
      <c r="H1256" s="115"/>
      <c r="I1256" s="115"/>
      <c r="J1256" s="115"/>
      <c r="K1256" s="115"/>
    </row>
    <row r="1257" spans="1:11">
      <c r="A1257" s="165" t="s">
        <v>16</v>
      </c>
      <c r="B1257" s="129" t="s">
        <v>501</v>
      </c>
      <c r="C1257" s="8">
        <v>1</v>
      </c>
      <c r="D1257" s="174" t="s">
        <v>509</v>
      </c>
      <c r="E1257" s="54"/>
      <c r="F1257" s="67">
        <f>C1257*E1257</f>
        <v>0</v>
      </c>
      <c r="G1257" s="70">
        <f>SUM(F1257)</f>
        <v>0</v>
      </c>
      <c r="H1257" s="164"/>
      <c r="I1257" s="166"/>
      <c r="J1257" s="167"/>
      <c r="K1257" s="115"/>
    </row>
    <row r="1258" spans="1:11" ht="12" customHeight="1">
      <c r="A1258" s="114"/>
      <c r="B1258" s="172"/>
      <c r="C1258" s="67"/>
      <c r="D1258" s="164"/>
      <c r="E1258" s="109"/>
      <c r="F1258" s="67"/>
      <c r="G1258" s="70"/>
      <c r="H1258" s="5"/>
    </row>
    <row r="1259" spans="1:11">
      <c r="A1259" s="162" t="s">
        <v>36</v>
      </c>
      <c r="B1259" s="163" t="s">
        <v>120</v>
      </c>
      <c r="C1259" s="169"/>
      <c r="D1259" s="164"/>
      <c r="E1259" s="109"/>
      <c r="F1259" s="109"/>
      <c r="G1259" s="110"/>
      <c r="H1259" s="164"/>
      <c r="I1259" s="166"/>
      <c r="J1259" s="167"/>
      <c r="K1259" s="115"/>
    </row>
    <row r="1260" spans="1:11">
      <c r="A1260" s="114" t="s">
        <v>16</v>
      </c>
      <c r="B1260" s="129" t="s">
        <v>121</v>
      </c>
      <c r="C1260" s="8">
        <v>5.86</v>
      </c>
      <c r="D1260" s="174" t="s">
        <v>29</v>
      </c>
      <c r="E1260" s="69"/>
      <c r="F1260" s="67">
        <f>C1260*E1260</f>
        <v>0</v>
      </c>
      <c r="G1260" s="180"/>
      <c r="H1260" s="115"/>
      <c r="I1260" s="163"/>
      <c r="J1260" s="167"/>
      <c r="K1260" s="115"/>
    </row>
    <row r="1261" spans="1:11">
      <c r="A1261" s="114" t="s">
        <v>19</v>
      </c>
      <c r="B1261" s="129" t="s">
        <v>206</v>
      </c>
      <c r="C1261" s="8">
        <v>3.87</v>
      </c>
      <c r="D1261" s="174" t="s">
        <v>29</v>
      </c>
      <c r="E1261" s="69"/>
      <c r="F1261" s="67">
        <f>C1261*E1261</f>
        <v>0</v>
      </c>
      <c r="G1261" s="180"/>
      <c r="H1261" s="164"/>
      <c r="I1261" s="166"/>
      <c r="J1261" s="115"/>
      <c r="K1261" s="115"/>
    </row>
    <row r="1262" spans="1:11">
      <c r="A1262" s="114" t="s">
        <v>22</v>
      </c>
      <c r="B1262" s="129" t="s">
        <v>204</v>
      </c>
      <c r="C1262" s="8">
        <v>3.74</v>
      </c>
      <c r="D1262" s="174" t="s">
        <v>29</v>
      </c>
      <c r="E1262" s="69"/>
      <c r="F1262" s="67">
        <f>C1262*E1262</f>
        <v>0</v>
      </c>
      <c r="G1262" s="180"/>
      <c r="H1262" s="115"/>
      <c r="I1262" s="166"/>
      <c r="J1262" s="115"/>
      <c r="K1262" s="115"/>
    </row>
    <row r="1263" spans="1:11">
      <c r="A1263" s="114" t="s">
        <v>24</v>
      </c>
      <c r="B1263" s="129" t="s">
        <v>208</v>
      </c>
      <c r="C1263" s="8">
        <v>3.75</v>
      </c>
      <c r="D1263" s="174" t="s">
        <v>29</v>
      </c>
      <c r="E1263" s="69"/>
      <c r="F1263" s="67">
        <f>C1263*E1263</f>
        <v>0</v>
      </c>
      <c r="G1263" s="70">
        <f>SUM(F1260:F1263)</f>
        <v>0</v>
      </c>
      <c r="H1263" s="175"/>
      <c r="I1263" s="166"/>
      <c r="J1263" s="115"/>
      <c r="K1263" s="115"/>
    </row>
    <row r="1264" spans="1:11" ht="12" customHeight="1">
      <c r="A1264" s="114"/>
      <c r="B1264" s="172"/>
      <c r="C1264" s="67"/>
      <c r="D1264" s="164"/>
      <c r="E1264" s="109"/>
      <c r="F1264" s="67"/>
      <c r="G1264" s="70"/>
      <c r="H1264" s="5"/>
    </row>
    <row r="1265" spans="1:17">
      <c r="A1265" s="162" t="s">
        <v>125</v>
      </c>
      <c r="B1265" s="163" t="s">
        <v>126</v>
      </c>
      <c r="C1265" s="169"/>
      <c r="D1265" s="164"/>
      <c r="E1265" s="109"/>
      <c r="F1265" s="109"/>
      <c r="G1265" s="110"/>
      <c r="H1265" s="5"/>
    </row>
    <row r="1266" spans="1:17" s="102" customFormat="1" ht="15.75" customHeight="1">
      <c r="A1266" s="51" t="s">
        <v>16</v>
      </c>
      <c r="B1266" s="58" t="s">
        <v>531</v>
      </c>
      <c r="C1266" s="52">
        <v>1.54</v>
      </c>
      <c r="D1266" s="49" t="s">
        <v>29</v>
      </c>
      <c r="E1266" s="54"/>
      <c r="F1266" s="55">
        <f>C1266*E1266</f>
        <v>0</v>
      </c>
      <c r="G1266" s="57"/>
      <c r="H1266" s="48"/>
      <c r="J1266" s="103"/>
      <c r="K1266" s="103"/>
      <c r="L1266" s="103"/>
      <c r="M1266" s="103"/>
      <c r="N1266" s="103"/>
      <c r="O1266" s="103"/>
      <c r="P1266" s="103"/>
      <c r="Q1266" s="103"/>
    </row>
    <row r="1267" spans="1:17" s="102" customFormat="1" ht="15.75" customHeight="1">
      <c r="A1267" s="51" t="s">
        <v>19</v>
      </c>
      <c r="B1267" s="129" t="s">
        <v>532</v>
      </c>
      <c r="C1267" s="8">
        <v>0.32</v>
      </c>
      <c r="D1267" s="174" t="s">
        <v>29</v>
      </c>
      <c r="E1267" s="69"/>
      <c r="F1267" s="67">
        <f>C1267*E1267</f>
        <v>0</v>
      </c>
      <c r="G1267" s="57"/>
      <c r="H1267" s="48"/>
      <c r="J1267" s="103"/>
      <c r="K1267" s="103"/>
      <c r="L1267" s="103"/>
      <c r="M1267" s="103"/>
      <c r="N1267" s="103"/>
      <c r="O1267" s="103"/>
      <c r="P1267" s="103"/>
      <c r="Q1267" s="103"/>
    </row>
    <row r="1268" spans="1:17" s="102" customFormat="1" ht="15.75" customHeight="1">
      <c r="A1268" s="51" t="s">
        <v>22</v>
      </c>
      <c r="B1268" s="129" t="s">
        <v>533</v>
      </c>
      <c r="C1268" s="8">
        <v>0.53</v>
      </c>
      <c r="D1268" s="174" t="s">
        <v>534</v>
      </c>
      <c r="E1268" s="69"/>
      <c r="F1268" s="67">
        <f>C1268*E1268</f>
        <v>0</v>
      </c>
      <c r="G1268" s="57"/>
      <c r="H1268" s="48"/>
      <c r="J1268" s="103"/>
      <c r="K1268" s="103"/>
      <c r="L1268" s="103"/>
      <c r="M1268" s="103"/>
      <c r="N1268" s="103"/>
      <c r="O1268" s="103"/>
      <c r="P1268" s="103"/>
      <c r="Q1268" s="103"/>
    </row>
    <row r="1269" spans="1:17" s="102" customFormat="1" ht="15.75" customHeight="1">
      <c r="A1269" s="51" t="s">
        <v>24</v>
      </c>
      <c r="B1269" s="129" t="s">
        <v>535</v>
      </c>
      <c r="C1269" s="8">
        <v>1.51</v>
      </c>
      <c r="D1269" s="174" t="s">
        <v>29</v>
      </c>
      <c r="E1269" s="69"/>
      <c r="F1269" s="67">
        <f>C1269*E1269</f>
        <v>0</v>
      </c>
      <c r="G1269" s="57">
        <f>SUM(F1266:F1269)</f>
        <v>0</v>
      </c>
      <c r="H1269" s="48"/>
      <c r="J1269" s="103"/>
      <c r="K1269" s="103"/>
      <c r="L1269" s="103"/>
      <c r="M1269" s="103"/>
      <c r="N1269" s="103"/>
      <c r="O1269" s="103"/>
      <c r="P1269" s="103"/>
      <c r="Q1269" s="103"/>
    </row>
    <row r="1270" spans="1:17" ht="12" customHeight="1">
      <c r="A1270" s="114"/>
      <c r="B1270" s="172"/>
      <c r="C1270" s="67"/>
      <c r="D1270" s="164"/>
      <c r="E1270" s="109"/>
      <c r="F1270" s="67"/>
      <c r="G1270" s="70"/>
      <c r="H1270" s="5"/>
    </row>
    <row r="1271" spans="1:17">
      <c r="A1271" s="162" t="s">
        <v>133</v>
      </c>
      <c r="B1271" s="163" t="s">
        <v>536</v>
      </c>
      <c r="C1271" s="169"/>
      <c r="D1271" s="164"/>
      <c r="E1271" s="109"/>
      <c r="F1271" s="109"/>
      <c r="G1271" s="110"/>
      <c r="H1271" s="5"/>
    </row>
    <row r="1272" spans="1:17" ht="30">
      <c r="A1272" s="114" t="s">
        <v>16</v>
      </c>
      <c r="B1272" s="129" t="s">
        <v>537</v>
      </c>
      <c r="C1272" s="8">
        <v>9.59</v>
      </c>
      <c r="D1272" s="174" t="s">
        <v>26</v>
      </c>
      <c r="E1272" s="69"/>
      <c r="F1272" s="67">
        <f>C1272*E1272</f>
        <v>0</v>
      </c>
      <c r="G1272" s="70"/>
      <c r="H1272" s="5"/>
    </row>
    <row r="1273" spans="1:17" ht="30">
      <c r="A1273" s="114" t="s">
        <v>19</v>
      </c>
      <c r="B1273" s="129" t="s">
        <v>538</v>
      </c>
      <c r="C1273" s="8">
        <v>22.32</v>
      </c>
      <c r="D1273" s="174" t="s">
        <v>26</v>
      </c>
      <c r="E1273" s="69"/>
      <c r="F1273" s="67">
        <f>C1273*E1273</f>
        <v>0</v>
      </c>
      <c r="G1273" s="70"/>
      <c r="H1273" s="5"/>
    </row>
    <row r="1274" spans="1:17">
      <c r="A1274" s="114" t="s">
        <v>22</v>
      </c>
      <c r="B1274" s="129" t="s">
        <v>539</v>
      </c>
      <c r="C1274" s="8">
        <v>0.72</v>
      </c>
      <c r="D1274" s="174" t="s">
        <v>26</v>
      </c>
      <c r="E1274" s="69"/>
      <c r="F1274" s="67">
        <f>C1274*E1274</f>
        <v>0</v>
      </c>
      <c r="G1274" s="70">
        <f>SUM(F1272:F1274)</f>
        <v>0</v>
      </c>
      <c r="H1274" s="5"/>
    </row>
    <row r="1275" spans="1:17" ht="12" customHeight="1">
      <c r="A1275" s="114"/>
      <c r="B1275" s="172"/>
      <c r="C1275" s="67"/>
      <c r="D1275" s="164"/>
      <c r="E1275" s="109"/>
      <c r="F1275" s="67"/>
      <c r="G1275" s="70"/>
      <c r="H1275" s="5"/>
    </row>
    <row r="1276" spans="1:17">
      <c r="A1276" s="162" t="s">
        <v>137</v>
      </c>
      <c r="B1276" s="163" t="s">
        <v>504</v>
      </c>
      <c r="C1276" s="7"/>
      <c r="D1276" s="164"/>
      <c r="E1276" s="109"/>
      <c r="F1276" s="109"/>
      <c r="G1276" s="110"/>
      <c r="H1276" s="5"/>
    </row>
    <row r="1277" spans="1:17">
      <c r="A1277" s="26" t="s">
        <v>16</v>
      </c>
      <c r="B1277" s="96" t="s">
        <v>286</v>
      </c>
      <c r="C1277" s="67">
        <v>22.32</v>
      </c>
      <c r="D1277" s="68" t="s">
        <v>540</v>
      </c>
      <c r="E1277" s="69"/>
      <c r="F1277" s="73">
        <f>C1277*E1277</f>
        <v>0</v>
      </c>
      <c r="G1277" s="110"/>
      <c r="H1277" s="5"/>
    </row>
    <row r="1278" spans="1:17" s="32" customFormat="1">
      <c r="A1278" s="26" t="s">
        <v>19</v>
      </c>
      <c r="B1278" s="96" t="s">
        <v>287</v>
      </c>
      <c r="C1278" s="67">
        <v>22.32</v>
      </c>
      <c r="D1278" s="68" t="s">
        <v>26</v>
      </c>
      <c r="E1278" s="69"/>
      <c r="F1278" s="73">
        <f>C1278*E1278</f>
        <v>0</v>
      </c>
      <c r="G1278" s="70"/>
      <c r="H1278" s="31"/>
    </row>
    <row r="1279" spans="1:17" s="32" customFormat="1" ht="30">
      <c r="A1279" s="26" t="s">
        <v>22</v>
      </c>
      <c r="B1279" s="116" t="s">
        <v>288</v>
      </c>
      <c r="C1279" s="67">
        <v>16.809999999999999</v>
      </c>
      <c r="D1279" s="68" t="s">
        <v>26</v>
      </c>
      <c r="E1279" s="69"/>
      <c r="F1279" s="73">
        <f>C1279*E1279</f>
        <v>0</v>
      </c>
      <c r="G1279" s="70"/>
      <c r="H1279" s="31"/>
    </row>
    <row r="1280" spans="1:17" s="32" customFormat="1" ht="30">
      <c r="A1280" s="114" t="s">
        <v>24</v>
      </c>
      <c r="B1280" s="129" t="s">
        <v>505</v>
      </c>
      <c r="C1280" s="8">
        <v>16.809999999999999</v>
      </c>
      <c r="D1280" s="174" t="s">
        <v>26</v>
      </c>
      <c r="E1280" s="69"/>
      <c r="F1280" s="67">
        <f>C1280*E1280</f>
        <v>0</v>
      </c>
      <c r="G1280" s="180"/>
      <c r="H1280" s="31"/>
    </row>
    <row r="1281" spans="1:10">
      <c r="A1281" s="140" t="s">
        <v>27</v>
      </c>
      <c r="B1281" s="129" t="s">
        <v>506</v>
      </c>
      <c r="C1281" s="8">
        <v>19.600000000000001</v>
      </c>
      <c r="D1281" s="174" t="s">
        <v>21</v>
      </c>
      <c r="E1281" s="69"/>
      <c r="F1281" s="67">
        <f>C1281*E1281</f>
        <v>0</v>
      </c>
      <c r="G1281" s="180">
        <f>SUM(F1277:F1281)</f>
        <v>0</v>
      </c>
      <c r="H1281" s="5"/>
    </row>
    <row r="1282" spans="1:10">
      <c r="A1282" s="181"/>
      <c r="C1282" s="8"/>
      <c r="D1282" s="174"/>
      <c r="E1282" s="69"/>
      <c r="F1282" s="67"/>
      <c r="G1282" s="70"/>
      <c r="H1282" s="5"/>
    </row>
    <row r="1283" spans="1:10">
      <c r="A1283" s="162" t="s">
        <v>145</v>
      </c>
      <c r="B1283" s="163" t="s">
        <v>541</v>
      </c>
      <c r="C1283" s="7"/>
      <c r="D1283" s="164"/>
      <c r="E1283" s="109"/>
      <c r="F1283" s="109"/>
      <c r="G1283" s="110"/>
      <c r="H1283" s="5"/>
    </row>
    <row r="1284" spans="1:10">
      <c r="A1284" s="140" t="s">
        <v>16</v>
      </c>
      <c r="B1284" s="129" t="s">
        <v>542</v>
      </c>
      <c r="C1284" s="8">
        <v>12.6</v>
      </c>
      <c r="D1284" s="174" t="s">
        <v>26</v>
      </c>
      <c r="E1284" s="69"/>
      <c r="F1284" s="67">
        <f>C1284*E1284</f>
        <v>0</v>
      </c>
      <c r="G1284" s="70"/>
      <c r="H1284" s="5"/>
    </row>
    <row r="1285" spans="1:10">
      <c r="A1285" s="140" t="s">
        <v>19</v>
      </c>
      <c r="B1285" s="129" t="s">
        <v>543</v>
      </c>
      <c r="C1285" s="8">
        <f>C1284</f>
        <v>12.6</v>
      </c>
      <c r="D1285" s="174" t="s">
        <v>26</v>
      </c>
      <c r="E1285" s="69"/>
      <c r="F1285" s="67">
        <f>C1285*E1285</f>
        <v>0</v>
      </c>
      <c r="G1285" s="180">
        <f>SUM(F1284:F1285)</f>
        <v>0</v>
      </c>
      <c r="H1285" s="5"/>
    </row>
    <row r="1286" spans="1:10" ht="12" customHeight="1">
      <c r="A1286" s="114"/>
      <c r="B1286" s="172"/>
      <c r="C1286" s="67"/>
      <c r="D1286" s="164"/>
      <c r="E1286" s="109"/>
      <c r="F1286" s="67"/>
      <c r="G1286" s="70"/>
      <c r="H1286" s="5"/>
    </row>
    <row r="1287" spans="1:10" s="32" customFormat="1">
      <c r="A1287" s="65" t="s">
        <v>148</v>
      </c>
      <c r="B1287" s="66" t="s">
        <v>146</v>
      </c>
      <c r="C1287" s="67"/>
      <c r="D1287" s="68"/>
      <c r="E1287" s="69"/>
      <c r="F1287" s="67"/>
      <c r="G1287" s="70"/>
      <c r="H1287" s="31"/>
    </row>
    <row r="1288" spans="1:10" s="32" customFormat="1" ht="45">
      <c r="A1288" s="26" t="s">
        <v>16</v>
      </c>
      <c r="B1288" s="116" t="s">
        <v>544</v>
      </c>
      <c r="C1288" s="67">
        <v>10.85</v>
      </c>
      <c r="D1288" s="68" t="s">
        <v>26</v>
      </c>
      <c r="E1288" s="69"/>
      <c r="F1288" s="73">
        <f>C1288*E1288</f>
        <v>0</v>
      </c>
      <c r="G1288" s="70"/>
      <c r="H1288" s="31"/>
    </row>
    <row r="1289" spans="1:10" s="32" customFormat="1" ht="30">
      <c r="A1289" s="26" t="s">
        <v>19</v>
      </c>
      <c r="B1289" s="116" t="s">
        <v>545</v>
      </c>
      <c r="C1289" s="67">
        <v>10.85</v>
      </c>
      <c r="D1289" s="68" t="s">
        <v>26</v>
      </c>
      <c r="E1289" s="69"/>
      <c r="F1289" s="73">
        <f>C1289*E1289</f>
        <v>0</v>
      </c>
      <c r="G1289" s="70">
        <f>SUM(F1288:F1289)</f>
        <v>0</v>
      </c>
      <c r="H1289" s="31"/>
    </row>
    <row r="1290" spans="1:10" s="32" customFormat="1">
      <c r="A1290" s="26"/>
      <c r="B1290" s="116"/>
      <c r="C1290" s="67"/>
      <c r="D1290" s="68"/>
      <c r="E1290" s="69"/>
      <c r="F1290" s="73"/>
      <c r="G1290" s="70"/>
      <c r="H1290" s="31"/>
    </row>
    <row r="1291" spans="1:10" ht="18" customHeight="1">
      <c r="A1291" s="106" t="s">
        <v>152</v>
      </c>
      <c r="B1291" s="122" t="s">
        <v>153</v>
      </c>
      <c r="C1291" s="123"/>
      <c r="D1291" s="124"/>
      <c r="E1291" s="120"/>
      <c r="F1291" s="125"/>
      <c r="H1291" s="127"/>
      <c r="I1291" s="127"/>
      <c r="J1291" s="128"/>
    </row>
    <row r="1292" spans="1:10" ht="15" customHeight="1">
      <c r="A1292" s="51" t="s">
        <v>16</v>
      </c>
      <c r="B1292" s="116" t="s">
        <v>546</v>
      </c>
      <c r="C1292" s="123">
        <v>1.62</v>
      </c>
      <c r="D1292" s="29" t="s">
        <v>26</v>
      </c>
      <c r="E1292" s="120"/>
      <c r="F1292" s="73">
        <f>C1292*E1292</f>
        <v>0</v>
      </c>
      <c r="G1292" s="126">
        <f>SUM(F1292)</f>
        <v>0</v>
      </c>
      <c r="H1292" s="129"/>
      <c r="I1292" s="123"/>
      <c r="J1292" s="29"/>
    </row>
    <row r="1293" spans="1:10" ht="12.75" customHeight="1">
      <c r="A1293" s="143"/>
      <c r="C1293" s="56"/>
      <c r="E1293" s="56"/>
      <c r="H1293" s="5"/>
    </row>
    <row r="1294" spans="1:10" s="32" customFormat="1">
      <c r="A1294" s="65" t="s">
        <v>158</v>
      </c>
      <c r="B1294" s="66" t="s">
        <v>258</v>
      </c>
      <c r="C1294" s="67"/>
      <c r="D1294" s="68"/>
      <c r="E1294" s="69"/>
      <c r="F1294" s="67"/>
      <c r="G1294" s="70"/>
      <c r="H1294" s="31"/>
    </row>
    <row r="1295" spans="1:10" s="32" customFormat="1">
      <c r="A1295" s="26" t="s">
        <v>16</v>
      </c>
      <c r="B1295" s="129" t="s">
        <v>453</v>
      </c>
      <c r="C1295" s="120">
        <f>SUM(C1296:C1297)</f>
        <v>50.6</v>
      </c>
      <c r="D1295" s="68" t="s">
        <v>26</v>
      </c>
      <c r="E1295" s="69"/>
      <c r="F1295" s="67">
        <f>C1295*E1295</f>
        <v>0</v>
      </c>
      <c r="G1295" s="70"/>
      <c r="H1295" s="31"/>
    </row>
    <row r="1296" spans="1:10" s="32" customFormat="1">
      <c r="A1296" s="26" t="s">
        <v>19</v>
      </c>
      <c r="B1296" s="129" t="s">
        <v>547</v>
      </c>
      <c r="C1296" s="120">
        <v>25.3</v>
      </c>
      <c r="D1296" s="68" t="s">
        <v>26</v>
      </c>
      <c r="E1296" s="69"/>
      <c r="F1296" s="67">
        <f>C1296*E1296</f>
        <v>0</v>
      </c>
      <c r="G1296" s="70"/>
      <c r="H1296" s="31"/>
    </row>
    <row r="1297" spans="1:10" s="32" customFormat="1">
      <c r="A1297" s="26" t="s">
        <v>19</v>
      </c>
      <c r="B1297" s="129" t="s">
        <v>455</v>
      </c>
      <c r="C1297" s="120">
        <v>25.3</v>
      </c>
      <c r="D1297" s="68" t="s">
        <v>26</v>
      </c>
      <c r="E1297" s="69"/>
      <c r="F1297" s="67">
        <f>C1297*E1297</f>
        <v>0</v>
      </c>
      <c r="G1297" s="70">
        <f>SUM(F1295:F1297)</f>
        <v>0</v>
      </c>
      <c r="H1297" s="31"/>
    </row>
    <row r="1298" spans="1:10" ht="15" customHeight="1">
      <c r="A1298" s="114"/>
      <c r="B1298" s="115"/>
      <c r="C1298" s="56"/>
      <c r="D1298" s="108"/>
      <c r="E1298" s="56"/>
      <c r="F1298" s="109"/>
      <c r="G1298" s="110"/>
      <c r="H1298" s="109"/>
    </row>
    <row r="1299" spans="1:10" s="32" customFormat="1" ht="15.75">
      <c r="A1299" s="60"/>
      <c r="B1299" s="61" t="s">
        <v>548</v>
      </c>
      <c r="C1299" s="61"/>
      <c r="D1299" s="61"/>
      <c r="E1299" s="61"/>
      <c r="F1299" s="28" t="s">
        <v>35</v>
      </c>
      <c r="G1299" s="62">
        <f>SUM(G1257:G1297)</f>
        <v>0</v>
      </c>
      <c r="H1299" s="40"/>
    </row>
    <row r="1300" spans="1:10" s="32" customFormat="1">
      <c r="A1300" s="60"/>
      <c r="B1300" s="182"/>
      <c r="C1300" s="183"/>
      <c r="D1300" s="128"/>
      <c r="E1300" s="183"/>
      <c r="F1300" s="28"/>
      <c r="G1300" s="62"/>
      <c r="H1300" s="40"/>
    </row>
    <row r="1301" spans="1:10">
      <c r="A1301" s="162" t="s">
        <v>549</v>
      </c>
      <c r="B1301" s="163" t="s">
        <v>550</v>
      </c>
      <c r="C1301" s="7"/>
      <c r="D1301" s="164"/>
      <c r="E1301" s="109"/>
      <c r="F1301" s="109"/>
      <c r="G1301" s="110"/>
      <c r="H1301" s="115"/>
      <c r="I1301" s="115"/>
      <c r="J1301" s="115"/>
    </row>
    <row r="1302" spans="1:10" ht="12" customHeight="1">
      <c r="A1302" s="162"/>
      <c r="B1302" s="163"/>
      <c r="C1302" s="7"/>
      <c r="D1302" s="164"/>
      <c r="E1302" s="109"/>
      <c r="F1302" s="109"/>
      <c r="G1302" s="110"/>
      <c r="H1302" s="115"/>
      <c r="I1302" s="115"/>
      <c r="J1302" s="115"/>
    </row>
    <row r="1303" spans="1:10">
      <c r="A1303" s="162" t="s">
        <v>14</v>
      </c>
      <c r="B1303" s="163" t="s">
        <v>500</v>
      </c>
      <c r="C1303" s="135"/>
      <c r="D1303" s="164"/>
      <c r="E1303" s="109"/>
      <c r="F1303" s="109"/>
      <c r="G1303" s="110"/>
      <c r="H1303" s="115"/>
      <c r="I1303" s="115"/>
      <c r="J1303" s="115"/>
    </row>
    <row r="1304" spans="1:10">
      <c r="A1304" s="165" t="s">
        <v>16</v>
      </c>
      <c r="B1304" s="129" t="s">
        <v>501</v>
      </c>
      <c r="C1304" s="67">
        <v>1</v>
      </c>
      <c r="D1304" s="68" t="s">
        <v>195</v>
      </c>
      <c r="E1304" s="69"/>
      <c r="F1304" s="67">
        <f>C1304*E1304</f>
        <v>0</v>
      </c>
      <c r="G1304" s="70">
        <f>SUM(F1304)</f>
        <v>0</v>
      </c>
      <c r="H1304" s="164"/>
      <c r="I1304" s="166"/>
      <c r="J1304" s="167"/>
    </row>
    <row r="1305" spans="1:10" ht="12" customHeight="1">
      <c r="A1305" s="162"/>
      <c r="B1305" s="163"/>
      <c r="C1305" s="7"/>
      <c r="D1305" s="164"/>
      <c r="E1305" s="109"/>
      <c r="F1305" s="109"/>
      <c r="G1305" s="110"/>
      <c r="H1305" s="115"/>
      <c r="I1305" s="115"/>
      <c r="J1305" s="115"/>
    </row>
    <row r="1306" spans="1:10">
      <c r="A1306" s="162" t="s">
        <v>36</v>
      </c>
      <c r="B1306" s="163" t="s">
        <v>120</v>
      </c>
      <c r="C1306" s="169"/>
      <c r="D1306" s="164"/>
      <c r="E1306" s="109"/>
      <c r="F1306" s="109"/>
      <c r="G1306" s="110"/>
      <c r="H1306" s="164"/>
      <c r="I1306" s="166"/>
      <c r="J1306" s="167"/>
    </row>
    <row r="1307" spans="1:10">
      <c r="A1307" s="114" t="s">
        <v>16</v>
      </c>
      <c r="B1307" s="129" t="s">
        <v>121</v>
      </c>
      <c r="C1307" s="67">
        <v>30.16</v>
      </c>
      <c r="D1307" s="68" t="s">
        <v>29</v>
      </c>
      <c r="E1307" s="69"/>
      <c r="F1307" s="67">
        <f>C1307*E1307</f>
        <v>0</v>
      </c>
      <c r="G1307" s="110"/>
      <c r="H1307" s="115"/>
      <c r="I1307" s="163"/>
      <c r="J1307" s="167"/>
    </row>
    <row r="1308" spans="1:10">
      <c r="A1308" s="114" t="s">
        <v>19</v>
      </c>
      <c r="B1308" s="129" t="s">
        <v>206</v>
      </c>
      <c r="C1308" s="67">
        <v>39.21</v>
      </c>
      <c r="D1308" s="68" t="s">
        <v>29</v>
      </c>
      <c r="E1308" s="69"/>
      <c r="F1308" s="67">
        <f>C1308*E1308</f>
        <v>0</v>
      </c>
      <c r="G1308" s="110"/>
      <c r="H1308" s="164"/>
      <c r="I1308" s="166"/>
      <c r="J1308" s="115"/>
    </row>
    <row r="1309" spans="1:10">
      <c r="A1309" s="114" t="s">
        <v>22</v>
      </c>
      <c r="B1309" s="129" t="s">
        <v>204</v>
      </c>
      <c r="C1309" s="67">
        <v>7.22</v>
      </c>
      <c r="D1309" s="68" t="s">
        <v>29</v>
      </c>
      <c r="E1309" s="69"/>
      <c r="F1309" s="67">
        <f>C1309*E1309</f>
        <v>0</v>
      </c>
      <c r="G1309" s="110"/>
      <c r="H1309" s="115"/>
      <c r="I1309" s="166"/>
      <c r="J1309" s="115"/>
    </row>
    <row r="1310" spans="1:10" ht="15.75" customHeight="1">
      <c r="A1310" s="114" t="s">
        <v>24</v>
      </c>
      <c r="B1310" s="129" t="s">
        <v>208</v>
      </c>
      <c r="C1310" s="67">
        <v>2.17</v>
      </c>
      <c r="D1310" s="68" t="s">
        <v>29</v>
      </c>
      <c r="E1310" s="69"/>
      <c r="F1310" s="67">
        <f>C1310*E1310</f>
        <v>0</v>
      </c>
      <c r="G1310" s="70">
        <f>SUM(F1307:F1310)</f>
        <v>0</v>
      </c>
      <c r="H1310" s="175"/>
      <c r="I1310" s="166"/>
      <c r="J1310" s="115"/>
    </row>
    <row r="1311" spans="1:10" ht="12" customHeight="1">
      <c r="A1311" s="162"/>
      <c r="B1311" s="163"/>
      <c r="C1311" s="7"/>
      <c r="D1311" s="164"/>
      <c r="E1311" s="109"/>
      <c r="F1311" s="109"/>
      <c r="G1311" s="110"/>
      <c r="H1311" s="115"/>
      <c r="I1311" s="115"/>
      <c r="J1311" s="115"/>
    </row>
    <row r="1312" spans="1:10">
      <c r="A1312" s="162" t="s">
        <v>125</v>
      </c>
      <c r="B1312" s="163" t="s">
        <v>126</v>
      </c>
      <c r="C1312" s="169"/>
      <c r="D1312" s="164"/>
      <c r="E1312" s="109"/>
      <c r="F1312" s="109"/>
      <c r="G1312" s="110"/>
      <c r="H1312" s="5"/>
    </row>
    <row r="1313" spans="1:8">
      <c r="A1313" s="114" t="s">
        <v>16</v>
      </c>
      <c r="B1313" s="115" t="s">
        <v>514</v>
      </c>
      <c r="C1313" s="67">
        <v>2.17</v>
      </c>
      <c r="D1313" s="164" t="s">
        <v>29</v>
      </c>
      <c r="E1313" s="69"/>
      <c r="F1313" s="69">
        <f>C1313*E1313</f>
        <v>0</v>
      </c>
      <c r="G1313" s="110"/>
      <c r="H1313" s="5"/>
    </row>
    <row r="1314" spans="1:8">
      <c r="A1314" s="114" t="s">
        <v>19</v>
      </c>
      <c r="B1314" s="172" t="s">
        <v>551</v>
      </c>
      <c r="C1314" s="67">
        <v>0.11</v>
      </c>
      <c r="D1314" s="164" t="s">
        <v>29</v>
      </c>
      <c r="E1314" s="69"/>
      <c r="F1314" s="69">
        <f>C1314*E1314</f>
        <v>0</v>
      </c>
      <c r="G1314" s="110"/>
      <c r="H1314" s="5"/>
    </row>
    <row r="1315" spans="1:8">
      <c r="A1315" s="114" t="s">
        <v>22</v>
      </c>
      <c r="B1315" s="172" t="s">
        <v>552</v>
      </c>
      <c r="C1315" s="67">
        <v>0.18</v>
      </c>
      <c r="D1315" s="164" t="s">
        <v>29</v>
      </c>
      <c r="E1315" s="69"/>
      <c r="F1315" s="69">
        <f>C1315*E1315</f>
        <v>0</v>
      </c>
      <c r="G1315" s="110"/>
      <c r="H1315" s="5"/>
    </row>
    <row r="1316" spans="1:8">
      <c r="A1316" s="114" t="s">
        <v>24</v>
      </c>
      <c r="B1316" s="172" t="s">
        <v>553</v>
      </c>
      <c r="C1316" s="67">
        <v>0.23</v>
      </c>
      <c r="D1316" s="164" t="s">
        <v>29</v>
      </c>
      <c r="E1316" s="69"/>
      <c r="F1316" s="69">
        <f t="shared" ref="F1316" si="29">C1316*E1316</f>
        <v>0</v>
      </c>
      <c r="G1316" s="110"/>
      <c r="H1316" s="5"/>
    </row>
    <row r="1317" spans="1:8">
      <c r="A1317" s="114" t="s">
        <v>27</v>
      </c>
      <c r="B1317" s="115" t="s">
        <v>554</v>
      </c>
      <c r="C1317" s="67">
        <v>1.28</v>
      </c>
      <c r="D1317" s="164" t="s">
        <v>29</v>
      </c>
      <c r="E1317" s="69"/>
      <c r="F1317" s="69">
        <f>C1317*E1317</f>
        <v>0</v>
      </c>
      <c r="G1317" s="110">
        <f>SUM(F1313:F1317)</f>
        <v>0</v>
      </c>
      <c r="H1317" s="5"/>
    </row>
    <row r="1318" spans="1:8">
      <c r="A1318" s="114"/>
      <c r="B1318" s="172"/>
      <c r="C1318" s="169"/>
      <c r="D1318" s="164"/>
      <c r="E1318" s="69"/>
      <c r="F1318" s="69"/>
      <c r="G1318" s="110"/>
      <c r="H1318" s="5"/>
    </row>
    <row r="1319" spans="1:8">
      <c r="A1319" s="162" t="s">
        <v>133</v>
      </c>
      <c r="B1319" s="163" t="s">
        <v>536</v>
      </c>
      <c r="C1319" s="169"/>
      <c r="D1319" s="164"/>
      <c r="E1319" s="109"/>
      <c r="F1319" s="109"/>
      <c r="G1319" s="110"/>
      <c r="H1319" s="5"/>
    </row>
    <row r="1320" spans="1:8" ht="15" customHeight="1">
      <c r="A1320" s="114" t="s">
        <v>16</v>
      </c>
      <c r="B1320" s="129" t="s">
        <v>555</v>
      </c>
      <c r="C1320" s="67">
        <v>30.73</v>
      </c>
      <c r="D1320" s="164" t="s">
        <v>26</v>
      </c>
      <c r="E1320" s="69"/>
      <c r="F1320" s="67">
        <f>C1320*E1320</f>
        <v>0</v>
      </c>
      <c r="G1320" s="70">
        <f>SUM(F1320)</f>
        <v>0</v>
      </c>
      <c r="H1320" s="5"/>
    </row>
    <row r="1321" spans="1:8">
      <c r="A1321" s="114"/>
      <c r="B1321" s="172"/>
      <c r="C1321" s="67"/>
      <c r="D1321" s="164"/>
      <c r="E1321" s="109"/>
      <c r="F1321" s="67"/>
      <c r="G1321" s="70"/>
      <c r="H1321" s="5"/>
    </row>
    <row r="1322" spans="1:8">
      <c r="A1322" s="114"/>
      <c r="B1322" s="172"/>
      <c r="C1322" s="67"/>
      <c r="D1322" s="164"/>
      <c r="E1322" s="109"/>
      <c r="F1322" s="67"/>
      <c r="G1322" s="70"/>
      <c r="H1322" s="5"/>
    </row>
    <row r="1323" spans="1:8">
      <c r="A1323" s="114"/>
      <c r="B1323" s="172"/>
      <c r="C1323" s="67"/>
      <c r="D1323" s="164"/>
      <c r="E1323" s="109"/>
      <c r="F1323" s="67"/>
      <c r="G1323" s="70"/>
      <c r="H1323" s="5"/>
    </row>
    <row r="1324" spans="1:8">
      <c r="A1324" s="162" t="s">
        <v>137</v>
      </c>
      <c r="B1324" s="163" t="s">
        <v>504</v>
      </c>
      <c r="C1324" s="7"/>
      <c r="D1324" s="164"/>
      <c r="E1324" s="109"/>
      <c r="F1324" s="109"/>
      <c r="G1324" s="110"/>
      <c r="H1324" s="5"/>
    </row>
    <row r="1325" spans="1:8" ht="30">
      <c r="A1325" s="114" t="s">
        <v>16</v>
      </c>
      <c r="B1325" s="129" t="s">
        <v>519</v>
      </c>
      <c r="C1325" s="67">
        <v>27.7</v>
      </c>
      <c r="D1325" s="68" t="s">
        <v>26</v>
      </c>
      <c r="E1325" s="69"/>
      <c r="F1325" s="67">
        <f>C1325*E1325</f>
        <v>0</v>
      </c>
      <c r="G1325" s="110"/>
      <c r="H1325" s="5"/>
    </row>
    <row r="1326" spans="1:8" ht="30">
      <c r="A1326" s="114" t="s">
        <v>19</v>
      </c>
      <c r="B1326" s="129" t="s">
        <v>505</v>
      </c>
      <c r="C1326" s="67">
        <v>27.7</v>
      </c>
      <c r="D1326" s="68" t="s">
        <v>26</v>
      </c>
      <c r="E1326" s="69"/>
      <c r="F1326" s="67">
        <f>C1326*E1326</f>
        <v>0</v>
      </c>
      <c r="G1326" s="110"/>
      <c r="H1326" s="5"/>
    </row>
    <row r="1327" spans="1:8">
      <c r="A1327" s="114" t="s">
        <v>22</v>
      </c>
      <c r="B1327" s="129" t="s">
        <v>520</v>
      </c>
      <c r="C1327" s="67">
        <v>16.21</v>
      </c>
      <c r="D1327" s="68" t="s">
        <v>21</v>
      </c>
      <c r="E1327" s="69"/>
      <c r="F1327" s="67">
        <f>C1327*E1327</f>
        <v>0</v>
      </c>
      <c r="G1327" s="110"/>
      <c r="H1327" s="5"/>
    </row>
    <row r="1328" spans="1:8">
      <c r="A1328" s="114" t="s">
        <v>24</v>
      </c>
      <c r="B1328" s="129" t="s">
        <v>506</v>
      </c>
      <c r="C1328" s="67">
        <v>22.3</v>
      </c>
      <c r="D1328" s="68" t="s">
        <v>21</v>
      </c>
      <c r="E1328" s="69"/>
      <c r="F1328" s="67">
        <f>C1328*E1328</f>
        <v>0</v>
      </c>
      <c r="G1328" s="110"/>
      <c r="H1328" s="5"/>
    </row>
    <row r="1329" spans="1:10">
      <c r="A1329" s="114" t="s">
        <v>27</v>
      </c>
      <c r="B1329" s="129" t="s">
        <v>521</v>
      </c>
      <c r="C1329" s="67">
        <v>8.5500000000000007</v>
      </c>
      <c r="D1329" s="68" t="s">
        <v>26</v>
      </c>
      <c r="E1329" s="69"/>
      <c r="F1329" s="67">
        <f>C1329*E1329</f>
        <v>0</v>
      </c>
      <c r="G1329" s="70">
        <f>SUM(F1325:F1329)</f>
        <v>0</v>
      </c>
      <c r="H1329" s="5"/>
    </row>
    <row r="1330" spans="1:10">
      <c r="A1330" s="114"/>
      <c r="B1330" s="172"/>
      <c r="C1330" s="169"/>
      <c r="D1330" s="164"/>
      <c r="E1330" s="109"/>
      <c r="F1330" s="109"/>
      <c r="G1330" s="110"/>
      <c r="H1330" s="5"/>
    </row>
    <row r="1331" spans="1:10">
      <c r="A1331" s="162" t="s">
        <v>145</v>
      </c>
      <c r="B1331" s="163" t="s">
        <v>262</v>
      </c>
      <c r="C1331" s="169"/>
      <c r="D1331" s="164"/>
      <c r="E1331" s="109"/>
      <c r="F1331" s="109"/>
      <c r="G1331" s="110"/>
      <c r="H1331" s="5"/>
    </row>
    <row r="1332" spans="1:10" ht="15" customHeight="1">
      <c r="A1332" s="114" t="s">
        <v>16</v>
      </c>
      <c r="B1332" s="129" t="s">
        <v>556</v>
      </c>
      <c r="C1332" s="67">
        <v>2</v>
      </c>
      <c r="D1332" s="68" t="s">
        <v>18</v>
      </c>
      <c r="E1332" s="69"/>
      <c r="F1332" s="67">
        <f>C1332*E1332</f>
        <v>0</v>
      </c>
      <c r="G1332" s="110"/>
      <c r="H1332" s="5"/>
    </row>
    <row r="1333" spans="1:10" s="32" customFormat="1" ht="15" customHeight="1">
      <c r="A1333" s="114" t="s">
        <v>19</v>
      </c>
      <c r="B1333" s="129" t="s">
        <v>557</v>
      </c>
      <c r="C1333" s="8">
        <v>1</v>
      </c>
      <c r="D1333" s="174" t="s">
        <v>18</v>
      </c>
      <c r="E1333" s="120"/>
      <c r="F1333" s="67">
        <f>C1333*E1333</f>
        <v>0</v>
      </c>
      <c r="G1333" s="111"/>
      <c r="H1333" s="40"/>
    </row>
    <row r="1334" spans="1:10" s="32" customFormat="1">
      <c r="A1334" s="60" t="s">
        <v>22</v>
      </c>
      <c r="B1334" s="129" t="s">
        <v>558</v>
      </c>
      <c r="C1334" s="8">
        <v>1</v>
      </c>
      <c r="D1334" s="174" t="s">
        <v>18</v>
      </c>
      <c r="E1334" s="120"/>
      <c r="F1334" s="67">
        <f>C1334*E1334</f>
        <v>0</v>
      </c>
      <c r="G1334" s="70">
        <f>SUM(F1332:F1334)</f>
        <v>0</v>
      </c>
      <c r="H1334" s="40"/>
    </row>
    <row r="1335" spans="1:10" s="32" customFormat="1">
      <c r="A1335" s="60"/>
      <c r="B1335" s="129"/>
      <c r="C1335" s="8"/>
      <c r="D1335" s="174"/>
      <c r="E1335" s="120"/>
      <c r="F1335" s="67"/>
      <c r="G1335" s="70"/>
      <c r="H1335" s="40"/>
    </row>
    <row r="1336" spans="1:10" s="32" customFormat="1">
      <c r="A1336" s="60"/>
      <c r="B1336" s="61" t="s">
        <v>559</v>
      </c>
      <c r="C1336" s="61"/>
      <c r="D1336" s="61"/>
      <c r="E1336" s="61"/>
      <c r="F1336" s="28" t="s">
        <v>35</v>
      </c>
      <c r="G1336" s="62">
        <f>SUM(G1304:G1334)</f>
        <v>0</v>
      </c>
      <c r="H1336" s="40"/>
    </row>
    <row r="1337" spans="1:10" s="32" customFormat="1">
      <c r="A1337" s="60"/>
      <c r="B1337" s="182"/>
      <c r="C1337" s="182"/>
      <c r="D1337" s="182"/>
      <c r="E1337" s="182"/>
      <c r="F1337" s="28"/>
      <c r="G1337" s="62"/>
      <c r="H1337" s="40"/>
    </row>
    <row r="1338" spans="1:10" s="32" customFormat="1">
      <c r="A1338" s="60"/>
      <c r="B1338" s="61" t="s">
        <v>560</v>
      </c>
      <c r="C1338" s="61"/>
      <c r="D1338" s="61"/>
      <c r="E1338" s="61"/>
      <c r="F1338" s="28" t="s">
        <v>35</v>
      </c>
      <c r="G1338" s="62">
        <f>G1336*4</f>
        <v>0</v>
      </c>
      <c r="H1338" s="40"/>
    </row>
    <row r="1339" spans="1:10" s="32" customFormat="1">
      <c r="A1339" s="60"/>
      <c r="B1339" s="173"/>
      <c r="C1339" s="8"/>
      <c r="D1339" s="174"/>
      <c r="E1339" s="120"/>
      <c r="F1339" s="38"/>
      <c r="G1339" s="39"/>
      <c r="H1339" s="40"/>
    </row>
    <row r="1340" spans="1:10">
      <c r="A1340" s="162" t="s">
        <v>561</v>
      </c>
      <c r="B1340" s="163" t="s">
        <v>562</v>
      </c>
      <c r="C1340" s="7"/>
      <c r="D1340" s="164"/>
      <c r="E1340" s="109"/>
      <c r="F1340" s="109"/>
      <c r="G1340" s="110"/>
      <c r="H1340" s="115"/>
      <c r="I1340" s="115"/>
      <c r="J1340" s="115"/>
    </row>
    <row r="1341" spans="1:10" ht="12" customHeight="1">
      <c r="A1341" s="162"/>
      <c r="B1341" s="163"/>
      <c r="C1341" s="7"/>
      <c r="D1341" s="164"/>
      <c r="E1341" s="109"/>
      <c r="F1341" s="109"/>
      <c r="G1341" s="110"/>
      <c r="H1341" s="115"/>
      <c r="I1341" s="115"/>
      <c r="J1341" s="115"/>
    </row>
    <row r="1342" spans="1:10">
      <c r="A1342" s="162" t="s">
        <v>14</v>
      </c>
      <c r="B1342" s="163" t="s">
        <v>500</v>
      </c>
      <c r="C1342" s="135"/>
      <c r="D1342" s="164"/>
      <c r="E1342" s="109"/>
      <c r="F1342" s="109"/>
      <c r="G1342" s="110"/>
      <c r="H1342" s="115"/>
      <c r="I1342" s="115"/>
      <c r="J1342" s="115"/>
    </row>
    <row r="1343" spans="1:10">
      <c r="A1343" s="165" t="s">
        <v>16</v>
      </c>
      <c r="B1343" s="129" t="s">
        <v>501</v>
      </c>
      <c r="C1343" s="67">
        <v>1</v>
      </c>
      <c r="D1343" s="68" t="s">
        <v>195</v>
      </c>
      <c r="E1343" s="69"/>
      <c r="F1343" s="67">
        <f>C1343*E1343</f>
        <v>0</v>
      </c>
      <c r="G1343" s="70">
        <f>SUM(F1343)</f>
        <v>0</v>
      </c>
      <c r="H1343" s="164"/>
      <c r="I1343" s="166"/>
      <c r="J1343" s="167"/>
    </row>
    <row r="1344" spans="1:10" ht="12" customHeight="1">
      <c r="A1344" s="162"/>
      <c r="B1344" s="163"/>
      <c r="C1344" s="7"/>
      <c r="D1344" s="164"/>
      <c r="E1344" s="109"/>
      <c r="F1344" s="109"/>
      <c r="G1344" s="110"/>
      <c r="H1344" s="115"/>
      <c r="I1344" s="115"/>
      <c r="J1344" s="115"/>
    </row>
    <row r="1345" spans="1:10">
      <c r="A1345" s="162" t="s">
        <v>36</v>
      </c>
      <c r="B1345" s="163" t="s">
        <v>120</v>
      </c>
      <c r="C1345" s="169"/>
      <c r="D1345" s="164"/>
      <c r="E1345" s="109"/>
      <c r="F1345" s="109"/>
      <c r="G1345" s="110"/>
      <c r="H1345" s="164"/>
      <c r="I1345" s="166"/>
      <c r="J1345" s="167"/>
    </row>
    <row r="1346" spans="1:10">
      <c r="A1346" s="114" t="s">
        <v>16</v>
      </c>
      <c r="B1346" s="129" t="s">
        <v>121</v>
      </c>
      <c r="C1346" s="67">
        <v>22.82</v>
      </c>
      <c r="D1346" s="68" t="s">
        <v>29</v>
      </c>
      <c r="E1346" s="69"/>
      <c r="F1346" s="67">
        <f>C1346*E1346</f>
        <v>0</v>
      </c>
      <c r="G1346" s="110"/>
      <c r="H1346" s="115"/>
      <c r="I1346" s="163"/>
      <c r="J1346" s="167"/>
    </row>
    <row r="1347" spans="1:10">
      <c r="A1347" s="114" t="s">
        <v>19</v>
      </c>
      <c r="B1347" s="129" t="s">
        <v>206</v>
      </c>
      <c r="C1347" s="67">
        <v>29.66</v>
      </c>
      <c r="D1347" s="68" t="s">
        <v>29</v>
      </c>
      <c r="E1347" s="69"/>
      <c r="F1347" s="67">
        <f>C1347*E1347</f>
        <v>0</v>
      </c>
      <c r="G1347" s="110"/>
      <c r="H1347" s="164"/>
      <c r="I1347" s="166"/>
      <c r="J1347" s="115"/>
    </row>
    <row r="1348" spans="1:10">
      <c r="A1348" s="114" t="s">
        <v>22</v>
      </c>
      <c r="B1348" s="129" t="s">
        <v>204</v>
      </c>
      <c r="C1348" s="67">
        <v>6.07</v>
      </c>
      <c r="D1348" s="68" t="s">
        <v>29</v>
      </c>
      <c r="E1348" s="69"/>
      <c r="F1348" s="67">
        <f>C1348*E1348</f>
        <v>0</v>
      </c>
      <c r="G1348" s="110"/>
      <c r="H1348" s="115"/>
      <c r="I1348" s="166"/>
      <c r="J1348" s="115"/>
    </row>
    <row r="1349" spans="1:10" ht="15.75" customHeight="1">
      <c r="A1349" s="114" t="s">
        <v>24</v>
      </c>
      <c r="B1349" s="129" t="s">
        <v>208</v>
      </c>
      <c r="C1349" s="67">
        <v>1.67</v>
      </c>
      <c r="D1349" s="68" t="s">
        <v>29</v>
      </c>
      <c r="E1349" s="69"/>
      <c r="F1349" s="67">
        <f>C1349*E1349</f>
        <v>0</v>
      </c>
      <c r="G1349" s="70">
        <f>SUM(F1346:F1349)</f>
        <v>0</v>
      </c>
      <c r="H1349" s="175"/>
      <c r="I1349" s="166"/>
      <c r="J1349" s="115"/>
    </row>
    <row r="1350" spans="1:10" ht="12" customHeight="1">
      <c r="A1350" s="162"/>
      <c r="B1350" s="163"/>
      <c r="C1350" s="7"/>
      <c r="D1350" s="164"/>
      <c r="E1350" s="109"/>
      <c r="F1350" s="109"/>
      <c r="G1350" s="110"/>
      <c r="H1350" s="115"/>
      <c r="I1350" s="115"/>
      <c r="J1350" s="115"/>
    </row>
    <row r="1351" spans="1:10">
      <c r="A1351" s="162" t="s">
        <v>125</v>
      </c>
      <c r="B1351" s="163" t="s">
        <v>126</v>
      </c>
      <c r="C1351" s="169"/>
      <c r="D1351" s="164"/>
      <c r="E1351" s="109"/>
      <c r="F1351" s="109"/>
      <c r="G1351" s="110"/>
      <c r="H1351" s="5"/>
    </row>
    <row r="1352" spans="1:10">
      <c r="A1352" s="114" t="s">
        <v>16</v>
      </c>
      <c r="B1352" s="115" t="s">
        <v>514</v>
      </c>
      <c r="C1352" s="67">
        <v>1.67</v>
      </c>
      <c r="D1352" s="164" t="s">
        <v>29</v>
      </c>
      <c r="E1352" s="69"/>
      <c r="F1352" s="69">
        <f>C1352*E1352</f>
        <v>0</v>
      </c>
      <c r="G1352" s="110"/>
      <c r="H1352" s="5"/>
    </row>
    <row r="1353" spans="1:10">
      <c r="A1353" s="114" t="s">
        <v>19</v>
      </c>
      <c r="B1353" s="172" t="s">
        <v>551</v>
      </c>
      <c r="C1353" s="67">
        <v>0.05</v>
      </c>
      <c r="D1353" s="164" t="s">
        <v>29</v>
      </c>
      <c r="E1353" s="69"/>
      <c r="F1353" s="69">
        <f>C1353*E1353</f>
        <v>0</v>
      </c>
      <c r="G1353" s="110"/>
      <c r="H1353" s="5"/>
    </row>
    <row r="1354" spans="1:10">
      <c r="A1354" s="114" t="s">
        <v>22</v>
      </c>
      <c r="B1354" s="172" t="s">
        <v>552</v>
      </c>
      <c r="C1354" s="67">
        <v>0.16</v>
      </c>
      <c r="D1354" s="164" t="s">
        <v>29</v>
      </c>
      <c r="E1354" s="69"/>
      <c r="F1354" s="69">
        <f>C1354*E1354</f>
        <v>0</v>
      </c>
      <c r="G1354" s="110"/>
      <c r="H1354" s="5"/>
    </row>
    <row r="1355" spans="1:10">
      <c r="A1355" s="114" t="s">
        <v>24</v>
      </c>
      <c r="B1355" s="172" t="s">
        <v>553</v>
      </c>
      <c r="C1355" s="67">
        <v>0.2</v>
      </c>
      <c r="D1355" s="164" t="s">
        <v>29</v>
      </c>
      <c r="E1355" s="69"/>
      <c r="F1355" s="69">
        <f>C1355*E1355</f>
        <v>0</v>
      </c>
      <c r="G1355" s="110"/>
      <c r="H1355" s="5"/>
    </row>
    <row r="1356" spans="1:10">
      <c r="A1356" s="114" t="s">
        <v>27</v>
      </c>
      <c r="B1356" s="115" t="s">
        <v>554</v>
      </c>
      <c r="C1356" s="67">
        <v>0.91</v>
      </c>
      <c r="D1356" s="164" t="s">
        <v>29</v>
      </c>
      <c r="E1356" s="69"/>
      <c r="F1356" s="69">
        <f>C1356*E1356</f>
        <v>0</v>
      </c>
      <c r="G1356" s="110">
        <f>SUM(F1352:F1356)</f>
        <v>0</v>
      </c>
      <c r="H1356" s="5"/>
    </row>
    <row r="1357" spans="1:10">
      <c r="A1357" s="114"/>
      <c r="B1357" s="172"/>
      <c r="C1357" s="169"/>
      <c r="D1357" s="164"/>
      <c r="E1357" s="69"/>
      <c r="F1357" s="69"/>
      <c r="G1357" s="110"/>
      <c r="H1357" s="5"/>
    </row>
    <row r="1358" spans="1:10">
      <c r="A1358" s="162" t="s">
        <v>133</v>
      </c>
      <c r="B1358" s="163" t="s">
        <v>536</v>
      </c>
      <c r="C1358" s="169"/>
      <c r="D1358" s="164"/>
      <c r="E1358" s="109"/>
      <c r="F1358" s="109"/>
      <c r="G1358" s="110"/>
      <c r="H1358" s="5"/>
    </row>
    <row r="1359" spans="1:10" ht="15" customHeight="1">
      <c r="A1359" s="114" t="s">
        <v>16</v>
      </c>
      <c r="B1359" s="129" t="s">
        <v>555</v>
      </c>
      <c r="C1359" s="67">
        <v>20.68</v>
      </c>
      <c r="D1359" s="164" t="s">
        <v>26</v>
      </c>
      <c r="E1359" s="69"/>
      <c r="F1359" s="67">
        <f>C1359*E1359</f>
        <v>0</v>
      </c>
      <c r="G1359" s="70">
        <f>SUM(F1359)</f>
        <v>0</v>
      </c>
      <c r="H1359" s="5"/>
    </row>
    <row r="1360" spans="1:10">
      <c r="A1360" s="114"/>
      <c r="B1360" s="172"/>
      <c r="C1360" s="67"/>
      <c r="D1360" s="164"/>
      <c r="E1360" s="109"/>
      <c r="F1360" s="67"/>
      <c r="G1360" s="70"/>
      <c r="H1360" s="5"/>
    </row>
    <row r="1361" spans="1:10">
      <c r="A1361" s="162" t="s">
        <v>137</v>
      </c>
      <c r="B1361" s="163" t="s">
        <v>504</v>
      </c>
      <c r="C1361" s="7"/>
      <c r="D1361" s="164"/>
      <c r="E1361" s="109"/>
      <c r="F1361" s="109"/>
      <c r="G1361" s="110"/>
      <c r="H1361" s="5"/>
    </row>
    <row r="1362" spans="1:10" ht="30">
      <c r="A1362" s="114" t="s">
        <v>16</v>
      </c>
      <c r="B1362" s="129" t="s">
        <v>519</v>
      </c>
      <c r="C1362" s="67">
        <v>21.4</v>
      </c>
      <c r="D1362" s="68" t="s">
        <v>26</v>
      </c>
      <c r="E1362" s="69"/>
      <c r="F1362" s="67">
        <f>C1362*E1362</f>
        <v>0</v>
      </c>
      <c r="G1362" s="110"/>
      <c r="H1362" s="5"/>
    </row>
    <row r="1363" spans="1:10" ht="30">
      <c r="A1363" s="114" t="s">
        <v>19</v>
      </c>
      <c r="B1363" s="129" t="s">
        <v>505</v>
      </c>
      <c r="C1363" s="67">
        <v>21.4</v>
      </c>
      <c r="D1363" s="68" t="s">
        <v>26</v>
      </c>
      <c r="E1363" s="69"/>
      <c r="F1363" s="67">
        <f>C1363*E1363</f>
        <v>0</v>
      </c>
      <c r="G1363" s="110"/>
      <c r="H1363" s="5"/>
    </row>
    <row r="1364" spans="1:10">
      <c r="A1364" s="114" t="s">
        <v>22</v>
      </c>
      <c r="B1364" s="129" t="s">
        <v>520</v>
      </c>
      <c r="C1364" s="67">
        <v>13.8</v>
      </c>
      <c r="D1364" s="68" t="s">
        <v>21</v>
      </c>
      <c r="E1364" s="69"/>
      <c r="F1364" s="67">
        <f>C1364*E1364</f>
        <v>0</v>
      </c>
      <c r="G1364" s="110"/>
      <c r="H1364" s="5"/>
    </row>
    <row r="1365" spans="1:10">
      <c r="A1365" s="114" t="s">
        <v>24</v>
      </c>
      <c r="B1365" s="129" t="s">
        <v>506</v>
      </c>
      <c r="C1365" s="67">
        <v>22.1</v>
      </c>
      <c r="D1365" s="68" t="s">
        <v>21</v>
      </c>
      <c r="E1365" s="69"/>
      <c r="F1365" s="67">
        <f>C1365*E1365</f>
        <v>0</v>
      </c>
      <c r="G1365" s="110"/>
      <c r="H1365" s="5"/>
    </row>
    <row r="1366" spans="1:10">
      <c r="A1366" s="114" t="s">
        <v>27</v>
      </c>
      <c r="B1366" s="129" t="s">
        <v>521</v>
      </c>
      <c r="C1366" s="67">
        <v>6.05</v>
      </c>
      <c r="D1366" s="68" t="s">
        <v>26</v>
      </c>
      <c r="E1366" s="69"/>
      <c r="F1366" s="67">
        <f>C1366*E1366</f>
        <v>0</v>
      </c>
      <c r="G1366" s="70">
        <f>SUM(F1362:F1366)</f>
        <v>0</v>
      </c>
      <c r="H1366" s="5"/>
    </row>
    <row r="1367" spans="1:10">
      <c r="A1367" s="114"/>
      <c r="B1367" s="172"/>
      <c r="C1367" s="169"/>
      <c r="D1367" s="164"/>
      <c r="E1367" s="109"/>
      <c r="F1367" s="109"/>
      <c r="G1367" s="110"/>
      <c r="H1367" s="5"/>
    </row>
    <row r="1368" spans="1:10">
      <c r="A1368" s="162" t="s">
        <v>145</v>
      </c>
      <c r="B1368" s="163" t="s">
        <v>262</v>
      </c>
      <c r="C1368" s="169"/>
      <c r="D1368" s="164"/>
      <c r="E1368" s="109"/>
      <c r="F1368" s="109"/>
      <c r="G1368" s="110"/>
      <c r="H1368" s="5"/>
    </row>
    <row r="1369" spans="1:10" ht="15" customHeight="1">
      <c r="A1369" s="114" t="s">
        <v>16</v>
      </c>
      <c r="B1369" s="129" t="s">
        <v>556</v>
      </c>
      <c r="C1369" s="67">
        <v>2</v>
      </c>
      <c r="D1369" s="68" t="s">
        <v>18</v>
      </c>
      <c r="E1369" s="69"/>
      <c r="F1369" s="67">
        <f>C1369*E1369</f>
        <v>0</v>
      </c>
      <c r="G1369" s="110"/>
      <c r="H1369" s="5"/>
    </row>
    <row r="1370" spans="1:10" s="32" customFormat="1" ht="15" customHeight="1">
      <c r="A1370" s="114" t="s">
        <v>19</v>
      </c>
      <c r="B1370" s="129" t="s">
        <v>557</v>
      </c>
      <c r="C1370" s="8">
        <v>1</v>
      </c>
      <c r="D1370" s="174" t="s">
        <v>18</v>
      </c>
      <c r="E1370" s="120"/>
      <c r="F1370" s="67">
        <f>C1370*E1370</f>
        <v>0</v>
      </c>
      <c r="G1370" s="144"/>
      <c r="H1370" s="40"/>
    </row>
    <row r="1371" spans="1:10" s="32" customFormat="1">
      <c r="A1371" s="60" t="s">
        <v>22</v>
      </c>
      <c r="B1371" s="129" t="s">
        <v>558</v>
      </c>
      <c r="C1371" s="8">
        <v>1</v>
      </c>
      <c r="D1371" s="174" t="s">
        <v>18</v>
      </c>
      <c r="E1371" s="120"/>
      <c r="F1371" s="67">
        <f>C1371*E1371</f>
        <v>0</v>
      </c>
      <c r="G1371" s="70">
        <f>SUM(F1369:F1371)</f>
        <v>0</v>
      </c>
      <c r="H1371" s="40"/>
    </row>
    <row r="1372" spans="1:10" s="32" customFormat="1">
      <c r="A1372" s="60"/>
      <c r="B1372" s="129"/>
      <c r="C1372" s="8"/>
      <c r="D1372" s="174"/>
      <c r="E1372" s="120"/>
      <c r="F1372" s="38"/>
      <c r="G1372" s="144"/>
      <c r="H1372" s="40"/>
    </row>
    <row r="1373" spans="1:10" s="32" customFormat="1">
      <c r="A1373" s="60"/>
      <c r="B1373" s="61" t="s">
        <v>563</v>
      </c>
      <c r="C1373" s="61"/>
      <c r="D1373" s="61"/>
      <c r="E1373" s="61"/>
      <c r="F1373" s="28" t="s">
        <v>35</v>
      </c>
      <c r="G1373" s="62">
        <f>SUM(G1343:G1371)</f>
        <v>0</v>
      </c>
      <c r="H1373" s="40"/>
    </row>
    <row r="1374" spans="1:10" s="32" customFormat="1">
      <c r="A1374" s="60"/>
      <c r="B1374" s="173"/>
      <c r="C1374" s="8"/>
      <c r="D1374" s="174"/>
      <c r="E1374" s="120"/>
      <c r="F1374" s="38"/>
      <c r="G1374" s="39"/>
      <c r="H1374" s="40"/>
    </row>
    <row r="1375" spans="1:10">
      <c r="A1375" s="162" t="s">
        <v>564</v>
      </c>
      <c r="B1375" s="163" t="s">
        <v>565</v>
      </c>
      <c r="C1375" s="7"/>
      <c r="D1375" s="164"/>
      <c r="E1375" s="109"/>
      <c r="F1375" s="109"/>
      <c r="G1375" s="110"/>
      <c r="H1375" s="115"/>
      <c r="I1375" s="115"/>
      <c r="J1375" s="115"/>
    </row>
    <row r="1376" spans="1:10" ht="12" customHeight="1">
      <c r="A1376" s="162"/>
      <c r="B1376" s="163"/>
      <c r="C1376" s="7"/>
      <c r="D1376" s="164"/>
      <c r="E1376" s="109"/>
      <c r="F1376" s="109"/>
      <c r="G1376" s="110"/>
      <c r="H1376" s="115"/>
      <c r="I1376" s="115"/>
      <c r="J1376" s="115"/>
    </row>
    <row r="1377" spans="1:10">
      <c r="A1377" s="162" t="s">
        <v>14</v>
      </c>
      <c r="B1377" s="163" t="s">
        <v>500</v>
      </c>
      <c r="C1377" s="135"/>
      <c r="D1377" s="164"/>
      <c r="E1377" s="109"/>
      <c r="F1377" s="109"/>
      <c r="G1377" s="110"/>
      <c r="H1377" s="115"/>
      <c r="I1377" s="115"/>
      <c r="J1377" s="115"/>
    </row>
    <row r="1378" spans="1:10">
      <c r="A1378" s="165" t="s">
        <v>16</v>
      </c>
      <c r="B1378" s="129" t="s">
        <v>501</v>
      </c>
      <c r="C1378" s="67">
        <v>1</v>
      </c>
      <c r="D1378" s="68" t="s">
        <v>195</v>
      </c>
      <c r="E1378" s="69"/>
      <c r="F1378" s="67">
        <f>C1378*E1378</f>
        <v>0</v>
      </c>
      <c r="G1378" s="70">
        <f>SUM(F1378)</f>
        <v>0</v>
      </c>
      <c r="H1378" s="164"/>
      <c r="I1378" s="166"/>
      <c r="J1378" s="167"/>
    </row>
    <row r="1379" spans="1:10" ht="12" customHeight="1">
      <c r="A1379" s="162"/>
      <c r="B1379" s="163"/>
      <c r="C1379" s="7"/>
      <c r="D1379" s="164"/>
      <c r="E1379" s="109"/>
      <c r="F1379" s="109"/>
      <c r="G1379" s="110"/>
      <c r="H1379" s="115"/>
      <c r="I1379" s="115"/>
      <c r="J1379" s="115"/>
    </row>
    <row r="1380" spans="1:10">
      <c r="A1380" s="162" t="s">
        <v>36</v>
      </c>
      <c r="B1380" s="163" t="s">
        <v>120</v>
      </c>
      <c r="C1380" s="169"/>
      <c r="D1380" s="164"/>
      <c r="E1380" s="109"/>
      <c r="F1380" s="109"/>
      <c r="G1380" s="110"/>
      <c r="H1380" s="164"/>
      <c r="I1380" s="166"/>
      <c r="J1380" s="167"/>
    </row>
    <row r="1381" spans="1:10">
      <c r="A1381" s="114" t="s">
        <v>16</v>
      </c>
      <c r="B1381" s="129" t="s">
        <v>121</v>
      </c>
      <c r="C1381" s="67">
        <v>24.42</v>
      </c>
      <c r="D1381" s="68" t="s">
        <v>29</v>
      </c>
      <c r="E1381" s="69"/>
      <c r="F1381" s="67">
        <f>C1381*E1381</f>
        <v>0</v>
      </c>
      <c r="G1381" s="110"/>
      <c r="H1381" s="115"/>
      <c r="I1381" s="163"/>
      <c r="J1381" s="167"/>
    </row>
    <row r="1382" spans="1:10">
      <c r="A1382" s="114" t="s">
        <v>19</v>
      </c>
      <c r="B1382" s="129" t="s">
        <v>206</v>
      </c>
      <c r="C1382" s="67">
        <v>31.75</v>
      </c>
      <c r="D1382" s="68" t="s">
        <v>29</v>
      </c>
      <c r="E1382" s="69"/>
      <c r="F1382" s="67">
        <f>C1382*E1382</f>
        <v>0</v>
      </c>
      <c r="G1382" s="110"/>
      <c r="H1382" s="164"/>
      <c r="I1382" s="166"/>
      <c r="J1382" s="115"/>
    </row>
    <row r="1383" spans="1:10">
      <c r="A1383" s="114" t="s">
        <v>22</v>
      </c>
      <c r="B1383" s="129" t="s">
        <v>204</v>
      </c>
      <c r="C1383" s="67">
        <v>6.07</v>
      </c>
      <c r="D1383" s="68" t="s">
        <v>29</v>
      </c>
      <c r="E1383" s="69"/>
      <c r="F1383" s="67">
        <f>C1383*E1383</f>
        <v>0</v>
      </c>
      <c r="G1383" s="110"/>
      <c r="H1383" s="115"/>
      <c r="I1383" s="166"/>
      <c r="J1383" s="115"/>
    </row>
    <row r="1384" spans="1:10" ht="15.75" customHeight="1">
      <c r="A1384" s="114" t="s">
        <v>24</v>
      </c>
      <c r="B1384" s="129" t="s">
        <v>208</v>
      </c>
      <c r="C1384" s="67">
        <v>1.67</v>
      </c>
      <c r="D1384" s="68" t="s">
        <v>29</v>
      </c>
      <c r="E1384" s="69"/>
      <c r="F1384" s="67">
        <f>C1384*E1384</f>
        <v>0</v>
      </c>
      <c r="G1384" s="70">
        <f>SUM(F1381:F1384)</f>
        <v>0</v>
      </c>
      <c r="H1384" s="175"/>
      <c r="I1384" s="166"/>
      <c r="J1384" s="115"/>
    </row>
    <row r="1385" spans="1:10" ht="12" customHeight="1">
      <c r="A1385" s="162"/>
      <c r="B1385" s="163"/>
      <c r="C1385" s="7"/>
      <c r="D1385" s="164"/>
      <c r="E1385" s="109"/>
      <c r="F1385" s="109"/>
      <c r="G1385" s="110"/>
      <c r="H1385" s="115"/>
      <c r="I1385" s="115"/>
      <c r="J1385" s="115"/>
    </row>
    <row r="1386" spans="1:10">
      <c r="A1386" s="162" t="s">
        <v>125</v>
      </c>
      <c r="B1386" s="163" t="s">
        <v>126</v>
      </c>
      <c r="C1386" s="169"/>
      <c r="D1386" s="164"/>
      <c r="E1386" s="109"/>
      <c r="F1386" s="109"/>
      <c r="G1386" s="110"/>
      <c r="H1386" s="5"/>
    </row>
    <row r="1387" spans="1:10">
      <c r="A1387" s="114" t="s">
        <v>16</v>
      </c>
      <c r="B1387" s="115" t="s">
        <v>514</v>
      </c>
      <c r="C1387" s="67">
        <v>1.67</v>
      </c>
      <c r="D1387" s="164" t="s">
        <v>29</v>
      </c>
      <c r="E1387" s="69"/>
      <c r="F1387" s="69">
        <f>C1387*E1387</f>
        <v>0</v>
      </c>
      <c r="G1387" s="110"/>
      <c r="H1387" s="5"/>
    </row>
    <row r="1388" spans="1:10">
      <c r="A1388" s="114" t="s">
        <v>19</v>
      </c>
      <c r="B1388" s="172" t="s">
        <v>551</v>
      </c>
      <c r="C1388" s="67">
        <v>0.05</v>
      </c>
      <c r="D1388" s="164" t="s">
        <v>29</v>
      </c>
      <c r="E1388" s="69"/>
      <c r="F1388" s="69">
        <f>C1388*E1388</f>
        <v>0</v>
      </c>
      <c r="G1388" s="110"/>
      <c r="H1388" s="5"/>
    </row>
    <row r="1389" spans="1:10">
      <c r="A1389" s="114" t="s">
        <v>22</v>
      </c>
      <c r="B1389" s="172" t="s">
        <v>552</v>
      </c>
      <c r="C1389" s="67">
        <v>0.16</v>
      </c>
      <c r="D1389" s="164" t="s">
        <v>29</v>
      </c>
      <c r="E1389" s="69"/>
      <c r="F1389" s="69">
        <f>C1389*E1389</f>
        <v>0</v>
      </c>
      <c r="G1389" s="110"/>
      <c r="H1389" s="5"/>
    </row>
    <row r="1390" spans="1:10">
      <c r="A1390" s="114" t="s">
        <v>24</v>
      </c>
      <c r="B1390" s="172" t="s">
        <v>553</v>
      </c>
      <c r="C1390" s="67">
        <v>0.2</v>
      </c>
      <c r="D1390" s="164" t="s">
        <v>29</v>
      </c>
      <c r="E1390" s="69"/>
      <c r="F1390" s="69">
        <f>C1390*E1390</f>
        <v>0</v>
      </c>
      <c r="G1390" s="110"/>
      <c r="H1390" s="5"/>
    </row>
    <row r="1391" spans="1:10">
      <c r="A1391" s="114" t="s">
        <v>27</v>
      </c>
      <c r="B1391" s="115" t="s">
        <v>554</v>
      </c>
      <c r="C1391" s="67">
        <v>0.91</v>
      </c>
      <c r="D1391" s="164" t="s">
        <v>29</v>
      </c>
      <c r="E1391" s="69"/>
      <c r="F1391" s="69">
        <f>C1391*E1391</f>
        <v>0</v>
      </c>
      <c r="G1391" s="110">
        <f>SUM(F1387:F1391)</f>
        <v>0</v>
      </c>
      <c r="H1391" s="5"/>
    </row>
    <row r="1392" spans="1:10">
      <c r="A1392" s="114"/>
      <c r="B1392" s="5"/>
      <c r="C1392" s="109"/>
      <c r="D1392" s="108"/>
      <c r="E1392" s="109"/>
      <c r="F1392" s="109"/>
      <c r="G1392" s="110"/>
      <c r="H1392" s="5"/>
    </row>
    <row r="1393" spans="1:8">
      <c r="A1393" s="162" t="s">
        <v>133</v>
      </c>
      <c r="B1393" s="163" t="s">
        <v>536</v>
      </c>
      <c r="C1393" s="169"/>
      <c r="D1393" s="164"/>
      <c r="E1393" s="109"/>
      <c r="F1393" s="109"/>
      <c r="G1393" s="110"/>
      <c r="H1393" s="5"/>
    </row>
    <row r="1394" spans="1:8" ht="15" customHeight="1">
      <c r="A1394" s="114" t="s">
        <v>16</v>
      </c>
      <c r="B1394" s="129" t="s">
        <v>555</v>
      </c>
      <c r="C1394" s="67">
        <v>20.68</v>
      </c>
      <c r="D1394" s="164" t="s">
        <v>26</v>
      </c>
      <c r="E1394" s="69"/>
      <c r="F1394" s="67">
        <f>C1394*E1394</f>
        <v>0</v>
      </c>
      <c r="G1394" s="110"/>
      <c r="H1394" s="5"/>
    </row>
    <row r="1395" spans="1:8" ht="15" customHeight="1">
      <c r="A1395" s="114" t="s">
        <v>19</v>
      </c>
      <c r="B1395" s="129" t="s">
        <v>566</v>
      </c>
      <c r="C1395" s="67">
        <v>1.64</v>
      </c>
      <c r="D1395" s="164" t="s">
        <v>29</v>
      </c>
      <c r="E1395" s="69"/>
      <c r="F1395" s="67">
        <f>C1395*E1395</f>
        <v>0</v>
      </c>
      <c r="G1395" s="70">
        <f>SUM(F1394:F1395)</f>
        <v>0</v>
      </c>
      <c r="H1395" s="5"/>
    </row>
    <row r="1396" spans="1:8">
      <c r="A1396" s="114"/>
      <c r="B1396" s="172"/>
      <c r="C1396" s="67"/>
      <c r="D1396" s="164"/>
      <c r="E1396" s="109"/>
      <c r="F1396" s="67"/>
      <c r="G1396" s="110"/>
      <c r="H1396" s="5"/>
    </row>
    <row r="1397" spans="1:8">
      <c r="A1397" s="162" t="s">
        <v>137</v>
      </c>
      <c r="B1397" s="163" t="s">
        <v>504</v>
      </c>
      <c r="C1397" s="7"/>
      <c r="D1397" s="164"/>
      <c r="E1397" s="109"/>
      <c r="F1397" s="109"/>
      <c r="G1397" s="110"/>
      <c r="H1397" s="5"/>
    </row>
    <row r="1398" spans="1:8" ht="30">
      <c r="A1398" s="114" t="s">
        <v>16</v>
      </c>
      <c r="B1398" s="129" t="s">
        <v>519</v>
      </c>
      <c r="C1398" s="67">
        <v>23.07</v>
      </c>
      <c r="D1398" s="68" t="s">
        <v>26</v>
      </c>
      <c r="E1398" s="69"/>
      <c r="F1398" s="67">
        <f>C1398*E1398</f>
        <v>0</v>
      </c>
      <c r="G1398" s="110"/>
      <c r="H1398" s="5"/>
    </row>
    <row r="1399" spans="1:8" ht="30">
      <c r="A1399" s="114" t="s">
        <v>19</v>
      </c>
      <c r="B1399" s="129" t="s">
        <v>505</v>
      </c>
      <c r="C1399" s="67">
        <v>23.07</v>
      </c>
      <c r="D1399" s="68" t="s">
        <v>26</v>
      </c>
      <c r="E1399" s="69"/>
      <c r="F1399" s="67">
        <f>C1399*E1399</f>
        <v>0</v>
      </c>
      <c r="G1399" s="110"/>
      <c r="H1399" s="5"/>
    </row>
    <row r="1400" spans="1:8">
      <c r="A1400" s="114" t="s">
        <v>22</v>
      </c>
      <c r="B1400" s="129" t="s">
        <v>520</v>
      </c>
      <c r="C1400" s="67">
        <v>13.8</v>
      </c>
      <c r="D1400" s="68" t="s">
        <v>21</v>
      </c>
      <c r="E1400" s="69"/>
      <c r="F1400" s="67">
        <f>C1400*E1400</f>
        <v>0</v>
      </c>
      <c r="G1400" s="110"/>
      <c r="H1400" s="5"/>
    </row>
    <row r="1401" spans="1:8">
      <c r="A1401" s="114" t="s">
        <v>24</v>
      </c>
      <c r="B1401" s="129" t="s">
        <v>506</v>
      </c>
      <c r="C1401" s="67">
        <v>22.1</v>
      </c>
      <c r="D1401" s="68" t="s">
        <v>21</v>
      </c>
      <c r="E1401" s="69"/>
      <c r="F1401" s="67">
        <f>C1401*E1401</f>
        <v>0</v>
      </c>
      <c r="G1401" s="110"/>
      <c r="H1401" s="5"/>
    </row>
    <row r="1402" spans="1:8">
      <c r="A1402" s="114" t="s">
        <v>27</v>
      </c>
      <c r="B1402" s="129" t="s">
        <v>521</v>
      </c>
      <c r="C1402" s="67">
        <v>6.05</v>
      </c>
      <c r="D1402" s="68" t="s">
        <v>26</v>
      </c>
      <c r="E1402" s="69"/>
      <c r="F1402" s="67">
        <f>C1402*E1402</f>
        <v>0</v>
      </c>
      <c r="G1402" s="70">
        <f>SUM(F1398:F1402)</f>
        <v>0</v>
      </c>
      <c r="H1402" s="5"/>
    </row>
    <row r="1403" spans="1:8">
      <c r="A1403" s="114"/>
      <c r="B1403" s="172"/>
      <c r="C1403" s="169"/>
      <c r="D1403" s="164"/>
      <c r="E1403" s="109"/>
      <c r="F1403" s="109"/>
      <c r="G1403" s="110"/>
      <c r="H1403" s="5"/>
    </row>
    <row r="1404" spans="1:8">
      <c r="A1404" s="162" t="s">
        <v>145</v>
      </c>
      <c r="B1404" s="163" t="s">
        <v>262</v>
      </c>
      <c r="C1404" s="169"/>
      <c r="D1404" s="164"/>
      <c r="E1404" s="109"/>
      <c r="F1404" s="109"/>
      <c r="G1404" s="110"/>
      <c r="H1404" s="5"/>
    </row>
    <row r="1405" spans="1:8" ht="15" customHeight="1">
      <c r="A1405" s="114" t="s">
        <v>16</v>
      </c>
      <c r="B1405" s="129" t="s">
        <v>556</v>
      </c>
      <c r="C1405" s="67">
        <v>2</v>
      </c>
      <c r="D1405" s="68" t="s">
        <v>18</v>
      </c>
      <c r="E1405" s="69"/>
      <c r="F1405" s="67">
        <f>C1405*E1405</f>
        <v>0</v>
      </c>
      <c r="G1405" s="110"/>
      <c r="H1405" s="5"/>
    </row>
    <row r="1406" spans="1:8" s="32" customFormat="1" ht="15" customHeight="1">
      <c r="A1406" s="114" t="s">
        <v>19</v>
      </c>
      <c r="B1406" s="129" t="s">
        <v>557</v>
      </c>
      <c r="C1406" s="8">
        <v>1</v>
      </c>
      <c r="D1406" s="174" t="s">
        <v>18</v>
      </c>
      <c r="E1406" s="120"/>
      <c r="F1406" s="67">
        <f>C1406*E1406</f>
        <v>0</v>
      </c>
      <c r="G1406" s="144"/>
      <c r="H1406" s="40"/>
    </row>
    <row r="1407" spans="1:8" s="32" customFormat="1">
      <c r="A1407" s="60" t="s">
        <v>22</v>
      </c>
      <c r="B1407" s="129" t="s">
        <v>558</v>
      </c>
      <c r="C1407" s="8">
        <v>1</v>
      </c>
      <c r="D1407" s="174" t="s">
        <v>18</v>
      </c>
      <c r="E1407" s="120"/>
      <c r="F1407" s="67">
        <f>C1407*E1407</f>
        <v>0</v>
      </c>
      <c r="G1407" s="70">
        <f>SUM(F1405:F1407)</f>
        <v>0</v>
      </c>
      <c r="H1407" s="40"/>
    </row>
    <row r="1408" spans="1:8" s="32" customFormat="1">
      <c r="A1408" s="60"/>
      <c r="B1408" s="129"/>
      <c r="C1408" s="8"/>
      <c r="D1408" s="174"/>
      <c r="E1408" s="120"/>
      <c r="F1408" s="38"/>
      <c r="G1408" s="144"/>
      <c r="H1408" s="40"/>
    </row>
    <row r="1409" spans="1:11" s="32" customFormat="1">
      <c r="A1409" s="60"/>
      <c r="B1409" s="61" t="s">
        <v>567</v>
      </c>
      <c r="C1409" s="61"/>
      <c r="D1409" s="61"/>
      <c r="E1409" s="61"/>
      <c r="F1409" s="28" t="s">
        <v>35</v>
      </c>
      <c r="G1409" s="62">
        <f>SUM(G1378:G1407)</f>
        <v>0</v>
      </c>
      <c r="H1409" s="40"/>
    </row>
    <row r="1410" spans="1:11" s="32" customFormat="1">
      <c r="A1410" s="60"/>
      <c r="B1410" s="182"/>
      <c r="C1410" s="182"/>
      <c r="D1410" s="182"/>
      <c r="E1410" s="182"/>
      <c r="F1410" s="28"/>
      <c r="G1410" s="62"/>
      <c r="H1410" s="40"/>
    </row>
    <row r="1411" spans="1:11" s="32" customFormat="1">
      <c r="A1411" s="60"/>
      <c r="B1411" s="61" t="s">
        <v>568</v>
      </c>
      <c r="C1411" s="61"/>
      <c r="D1411" s="61"/>
      <c r="E1411" s="61"/>
      <c r="F1411" s="28" t="s">
        <v>35</v>
      </c>
      <c r="G1411" s="62">
        <f>G1409*2</f>
        <v>0</v>
      </c>
      <c r="H1411" s="40"/>
    </row>
    <row r="1412" spans="1:11" s="32" customFormat="1">
      <c r="A1412" s="60"/>
      <c r="B1412" s="173"/>
      <c r="C1412" s="8"/>
      <c r="D1412" s="174"/>
      <c r="E1412" s="120"/>
      <c r="F1412" s="38"/>
      <c r="G1412" s="39"/>
      <c r="H1412" s="40"/>
    </row>
    <row r="1413" spans="1:11">
      <c r="A1413" s="184" t="s">
        <v>569</v>
      </c>
      <c r="B1413" s="163" t="s">
        <v>570</v>
      </c>
      <c r="C1413" s="7"/>
      <c r="D1413" s="164"/>
      <c r="E1413" s="109"/>
      <c r="F1413" s="109"/>
      <c r="G1413" s="110"/>
      <c r="H1413" s="115"/>
      <c r="I1413" s="115"/>
      <c r="J1413" s="115"/>
      <c r="K1413" s="115"/>
    </row>
    <row r="1414" spans="1:11" ht="12" customHeight="1">
      <c r="A1414" s="114"/>
      <c r="B1414" s="172"/>
      <c r="C1414" s="67"/>
      <c r="D1414" s="164"/>
      <c r="E1414" s="109"/>
      <c r="F1414" s="67"/>
      <c r="G1414" s="70"/>
      <c r="H1414" s="5"/>
    </row>
    <row r="1415" spans="1:11">
      <c r="A1415" s="162" t="s">
        <v>14</v>
      </c>
      <c r="B1415" s="163" t="s">
        <v>500</v>
      </c>
      <c r="C1415" s="135"/>
      <c r="D1415" s="164"/>
      <c r="E1415" s="109"/>
      <c r="F1415" s="109"/>
      <c r="G1415" s="110"/>
      <c r="H1415" s="115"/>
      <c r="I1415" s="115"/>
      <c r="J1415" s="115"/>
      <c r="K1415" s="115"/>
    </row>
    <row r="1416" spans="1:11">
      <c r="A1416" s="165" t="s">
        <v>16</v>
      </c>
      <c r="B1416" s="129" t="s">
        <v>501</v>
      </c>
      <c r="C1416" s="8">
        <v>1</v>
      </c>
      <c r="D1416" s="174" t="s">
        <v>195</v>
      </c>
      <c r="E1416" s="120"/>
      <c r="F1416" s="67">
        <f>C1416*E1416</f>
        <v>0</v>
      </c>
      <c r="G1416" s="70">
        <f>SUM(F1416)</f>
        <v>0</v>
      </c>
      <c r="H1416" s="164"/>
      <c r="I1416" s="166"/>
      <c r="J1416" s="167"/>
      <c r="K1416" s="115"/>
    </row>
    <row r="1417" spans="1:11" ht="12" customHeight="1">
      <c r="A1417" s="114"/>
      <c r="B1417" s="172"/>
      <c r="C1417" s="67"/>
      <c r="D1417" s="164"/>
      <c r="E1417" s="109"/>
      <c r="F1417" s="67"/>
      <c r="G1417" s="70"/>
      <c r="H1417" s="5"/>
    </row>
    <row r="1418" spans="1:11" ht="12" customHeight="1">
      <c r="A1418" s="114"/>
      <c r="B1418" s="172"/>
      <c r="C1418" s="67"/>
      <c r="D1418" s="164"/>
      <c r="E1418" s="109"/>
      <c r="F1418" s="67"/>
      <c r="G1418" s="70"/>
      <c r="H1418" s="5"/>
    </row>
    <row r="1419" spans="1:11">
      <c r="A1419" s="162" t="s">
        <v>36</v>
      </c>
      <c r="B1419" s="163" t="s">
        <v>120</v>
      </c>
      <c r="C1419" s="169"/>
      <c r="D1419" s="164"/>
      <c r="E1419" s="109"/>
      <c r="F1419" s="109"/>
      <c r="G1419" s="110"/>
      <c r="H1419" s="164"/>
      <c r="I1419" s="166"/>
      <c r="J1419" s="167"/>
      <c r="K1419" s="115"/>
    </row>
    <row r="1420" spans="1:11">
      <c r="A1420" s="114" t="s">
        <v>16</v>
      </c>
      <c r="B1420" s="129" t="s">
        <v>121</v>
      </c>
      <c r="C1420" s="8">
        <v>12.21</v>
      </c>
      <c r="D1420" s="174" t="s">
        <v>29</v>
      </c>
      <c r="E1420" s="69"/>
      <c r="F1420" s="67">
        <f>C1420*E1420</f>
        <v>0</v>
      </c>
      <c r="G1420" s="180"/>
      <c r="H1420" s="115"/>
      <c r="I1420" s="163"/>
      <c r="J1420" s="167"/>
      <c r="K1420" s="115"/>
    </row>
    <row r="1421" spans="1:11">
      <c r="A1421" s="114" t="s">
        <v>19</v>
      </c>
      <c r="B1421" s="129" t="s">
        <v>206</v>
      </c>
      <c r="C1421" s="8">
        <v>15.87</v>
      </c>
      <c r="D1421" s="174" t="s">
        <v>29</v>
      </c>
      <c r="E1421" s="69"/>
      <c r="F1421" s="67">
        <f>C1421*E1421</f>
        <v>0</v>
      </c>
      <c r="G1421" s="180"/>
      <c r="H1421" s="164"/>
      <c r="I1421" s="166"/>
      <c r="J1421" s="115"/>
      <c r="K1421" s="115"/>
    </row>
    <row r="1422" spans="1:11">
      <c r="A1422" s="114" t="s">
        <v>22</v>
      </c>
      <c r="B1422" s="129" t="s">
        <v>204</v>
      </c>
      <c r="C1422" s="8">
        <v>4.01</v>
      </c>
      <c r="D1422" s="174" t="s">
        <v>29</v>
      </c>
      <c r="E1422" s="69"/>
      <c r="F1422" s="67">
        <f>C1422*E1422</f>
        <v>0</v>
      </c>
      <c r="G1422" s="180"/>
      <c r="H1422" s="115"/>
      <c r="I1422" s="166"/>
      <c r="J1422" s="115"/>
      <c r="K1422" s="115"/>
    </row>
    <row r="1423" spans="1:11">
      <c r="A1423" s="114" t="s">
        <v>24</v>
      </c>
      <c r="B1423" s="129" t="s">
        <v>208</v>
      </c>
      <c r="C1423" s="8">
        <v>0.88</v>
      </c>
      <c r="D1423" s="174" t="s">
        <v>29</v>
      </c>
      <c r="E1423" s="69"/>
      <c r="F1423" s="67">
        <f>C1423*E1423</f>
        <v>0</v>
      </c>
      <c r="G1423" s="70">
        <f>SUM(F1420:F1423)</f>
        <v>0</v>
      </c>
      <c r="H1423" s="175"/>
      <c r="I1423" s="166"/>
      <c r="J1423" s="115"/>
      <c r="K1423" s="115"/>
    </row>
    <row r="1424" spans="1:11" ht="12" customHeight="1">
      <c r="A1424" s="114"/>
      <c r="B1424" s="172"/>
      <c r="C1424" s="67"/>
      <c r="D1424" s="164"/>
      <c r="E1424" s="109"/>
      <c r="F1424" s="67"/>
      <c r="G1424" s="70"/>
      <c r="H1424" s="5"/>
    </row>
    <row r="1425" spans="1:10">
      <c r="A1425" s="162" t="s">
        <v>125</v>
      </c>
      <c r="B1425" s="163" t="s">
        <v>126</v>
      </c>
      <c r="C1425" s="169"/>
      <c r="D1425" s="164"/>
      <c r="E1425" s="109"/>
      <c r="F1425" s="109"/>
      <c r="G1425" s="110"/>
      <c r="H1425" s="5"/>
    </row>
    <row r="1426" spans="1:10">
      <c r="A1426" s="114" t="s">
        <v>16</v>
      </c>
      <c r="B1426" s="129" t="s">
        <v>514</v>
      </c>
      <c r="C1426" s="8">
        <v>0.66</v>
      </c>
      <c r="D1426" s="174" t="s">
        <v>29</v>
      </c>
      <c r="E1426" s="69"/>
      <c r="F1426" s="67">
        <f>C1426*E1426</f>
        <v>0</v>
      </c>
      <c r="G1426" s="110"/>
      <c r="H1426" s="5"/>
    </row>
    <row r="1427" spans="1:10">
      <c r="A1427" s="114" t="s">
        <v>19</v>
      </c>
      <c r="B1427" s="129" t="s">
        <v>571</v>
      </c>
      <c r="C1427" s="8">
        <v>0.18</v>
      </c>
      <c r="D1427" s="174" t="s">
        <v>29</v>
      </c>
      <c r="E1427" s="69"/>
      <c r="F1427" s="67">
        <f>C1427*E1427</f>
        <v>0</v>
      </c>
      <c r="G1427" s="180"/>
      <c r="H1427" s="5"/>
    </row>
    <row r="1428" spans="1:10">
      <c r="A1428" s="114" t="s">
        <v>22</v>
      </c>
      <c r="B1428" s="129" t="s">
        <v>572</v>
      </c>
      <c r="C1428" s="8">
        <v>0.47</v>
      </c>
      <c r="D1428" s="174" t="s">
        <v>29</v>
      </c>
      <c r="E1428" s="69"/>
      <c r="F1428" s="67">
        <f>C1428*E1428</f>
        <v>0</v>
      </c>
      <c r="G1428" s="180">
        <f>SUM(F1426:F1428)</f>
        <v>0</v>
      </c>
      <c r="H1428" s="5"/>
    </row>
    <row r="1429" spans="1:10" ht="12" customHeight="1">
      <c r="A1429" s="114"/>
      <c r="B1429" s="172"/>
      <c r="C1429" s="67"/>
      <c r="D1429" s="164"/>
      <c r="E1429" s="109"/>
      <c r="F1429" s="67"/>
      <c r="G1429" s="70"/>
      <c r="H1429" s="5"/>
    </row>
    <row r="1430" spans="1:10">
      <c r="A1430" s="162" t="s">
        <v>133</v>
      </c>
      <c r="B1430" s="163" t="s">
        <v>536</v>
      </c>
      <c r="C1430" s="169"/>
      <c r="D1430" s="164"/>
      <c r="E1430" s="109"/>
      <c r="F1430" s="109"/>
      <c r="G1430" s="110"/>
      <c r="H1430" s="5"/>
    </row>
    <row r="1431" spans="1:10" ht="30">
      <c r="A1431" s="114" t="s">
        <v>16</v>
      </c>
      <c r="B1431" s="129" t="s">
        <v>573</v>
      </c>
      <c r="C1431" s="8">
        <v>12.48</v>
      </c>
      <c r="D1431" s="174" t="s">
        <v>26</v>
      </c>
      <c r="E1431" s="69"/>
      <c r="F1431" s="67">
        <f>C1431*E1431</f>
        <v>0</v>
      </c>
      <c r="G1431" s="70">
        <f>SUM(F1431)</f>
        <v>0</v>
      </c>
      <c r="H1431" s="5"/>
    </row>
    <row r="1432" spans="1:10">
      <c r="A1432" s="162" t="s">
        <v>137</v>
      </c>
      <c r="B1432" s="163" t="s">
        <v>504</v>
      </c>
      <c r="C1432" s="7"/>
      <c r="D1432" s="164"/>
      <c r="E1432" s="109"/>
      <c r="F1432" s="109"/>
      <c r="G1432" s="110"/>
      <c r="H1432" s="5"/>
    </row>
    <row r="1433" spans="1:10" ht="30">
      <c r="A1433" s="185" t="s">
        <v>16</v>
      </c>
      <c r="B1433" s="129" t="s">
        <v>574</v>
      </c>
      <c r="C1433" s="8">
        <v>16.649999999999999</v>
      </c>
      <c r="D1433" s="174" t="s">
        <v>26</v>
      </c>
      <c r="E1433" s="69"/>
      <c r="F1433" s="67">
        <f>C1433*E1433</f>
        <v>0</v>
      </c>
      <c r="G1433" s="180"/>
      <c r="H1433" s="129"/>
      <c r="I1433" s="129"/>
      <c r="J1433" s="129"/>
    </row>
    <row r="1434" spans="1:10" ht="30">
      <c r="A1434" s="114" t="s">
        <v>19</v>
      </c>
      <c r="B1434" s="129" t="s">
        <v>505</v>
      </c>
      <c r="C1434" s="8">
        <v>16.649999999999999</v>
      </c>
      <c r="D1434" s="174" t="s">
        <v>26</v>
      </c>
      <c r="E1434" s="69"/>
      <c r="F1434" s="67">
        <f>C1434*E1434</f>
        <v>0</v>
      </c>
      <c r="G1434" s="180"/>
      <c r="H1434" s="5"/>
    </row>
    <row r="1435" spans="1:10">
      <c r="A1435" s="114" t="s">
        <v>22</v>
      </c>
      <c r="B1435" s="129" t="s">
        <v>520</v>
      </c>
      <c r="C1435" s="8">
        <v>9.7100000000000009</v>
      </c>
      <c r="D1435" s="174" t="s">
        <v>21</v>
      </c>
      <c r="E1435" s="69"/>
      <c r="F1435" s="67">
        <f>C1435*E1435</f>
        <v>0</v>
      </c>
      <c r="G1435" s="180"/>
      <c r="H1435" s="5"/>
    </row>
    <row r="1436" spans="1:10">
      <c r="A1436" s="114" t="s">
        <v>24</v>
      </c>
      <c r="B1436" s="129" t="s">
        <v>506</v>
      </c>
      <c r="C1436" s="8">
        <v>3.77</v>
      </c>
      <c r="D1436" s="174" t="s">
        <v>21</v>
      </c>
      <c r="E1436" s="69"/>
      <c r="F1436" s="67">
        <f>C1436*E1436</f>
        <v>0</v>
      </c>
      <c r="G1436" s="70"/>
      <c r="H1436" s="5"/>
    </row>
    <row r="1437" spans="1:10">
      <c r="A1437" s="114" t="s">
        <v>27</v>
      </c>
      <c r="B1437" s="129" t="s">
        <v>521</v>
      </c>
      <c r="C1437" s="8">
        <v>4.4000000000000004</v>
      </c>
      <c r="D1437" s="174" t="s">
        <v>26</v>
      </c>
      <c r="E1437" s="69"/>
      <c r="F1437" s="67">
        <f>C1437*E1437</f>
        <v>0</v>
      </c>
      <c r="G1437" s="70">
        <f>SUM(F1433:F1437)</f>
        <v>0</v>
      </c>
      <c r="H1437" s="5"/>
    </row>
    <row r="1438" spans="1:10" ht="12" customHeight="1">
      <c r="A1438" s="114"/>
      <c r="B1438" s="172"/>
      <c r="C1438" s="67"/>
      <c r="D1438" s="164"/>
      <c r="E1438" s="109"/>
      <c r="F1438" s="67"/>
      <c r="G1438" s="70"/>
      <c r="H1438" s="5"/>
    </row>
    <row r="1439" spans="1:10">
      <c r="A1439" s="162" t="s">
        <v>145</v>
      </c>
      <c r="B1439" s="163" t="s">
        <v>262</v>
      </c>
      <c r="C1439" s="169"/>
      <c r="D1439" s="164"/>
      <c r="E1439" s="109"/>
      <c r="F1439" s="109"/>
      <c r="G1439" s="110"/>
      <c r="H1439" s="5"/>
    </row>
    <row r="1440" spans="1:10" ht="15.75" customHeight="1">
      <c r="A1440" s="114" t="s">
        <v>16</v>
      </c>
      <c r="B1440" s="129" t="s">
        <v>575</v>
      </c>
      <c r="C1440" s="8">
        <v>2</v>
      </c>
      <c r="D1440" s="174" t="s">
        <v>18</v>
      </c>
      <c r="E1440" s="69"/>
      <c r="F1440" s="67">
        <f>C1440*E1440</f>
        <v>0</v>
      </c>
      <c r="G1440" s="70"/>
      <c r="H1440" s="5"/>
    </row>
    <row r="1441" spans="1:11" ht="15.75" customHeight="1">
      <c r="A1441" s="114" t="s">
        <v>19</v>
      </c>
      <c r="B1441" s="129" t="s">
        <v>576</v>
      </c>
      <c r="C1441" s="8">
        <v>1</v>
      </c>
      <c r="D1441" s="174" t="s">
        <v>18</v>
      </c>
      <c r="E1441" s="69"/>
      <c r="F1441" s="67">
        <f>C1441*E1441</f>
        <v>0</v>
      </c>
      <c r="G1441" s="70">
        <f>SUM(F1440:F1441)</f>
        <v>0</v>
      </c>
      <c r="H1441" s="5"/>
    </row>
    <row r="1442" spans="1:11" ht="12" customHeight="1">
      <c r="A1442" s="114"/>
      <c r="B1442" s="172"/>
      <c r="C1442" s="67"/>
      <c r="D1442" s="164"/>
      <c r="E1442" s="109"/>
      <c r="F1442" s="67"/>
      <c r="G1442" s="70"/>
      <c r="H1442" s="5"/>
    </row>
    <row r="1443" spans="1:11" s="32" customFormat="1">
      <c r="A1443" s="60"/>
      <c r="B1443" s="61" t="s">
        <v>577</v>
      </c>
      <c r="C1443" s="61"/>
      <c r="D1443" s="61"/>
      <c r="E1443" s="61"/>
      <c r="F1443" s="28" t="s">
        <v>35</v>
      </c>
      <c r="G1443" s="62">
        <f>SUM(G1416:G1441)</f>
        <v>0</v>
      </c>
      <c r="H1443" s="40"/>
    </row>
    <row r="1444" spans="1:11" s="32" customFormat="1">
      <c r="A1444" s="60"/>
      <c r="B1444" s="182"/>
      <c r="C1444" s="182"/>
      <c r="D1444" s="182"/>
      <c r="E1444" s="182"/>
      <c r="F1444" s="28"/>
      <c r="G1444" s="62"/>
      <c r="H1444" s="40"/>
    </row>
    <row r="1445" spans="1:11" s="32" customFormat="1">
      <c r="A1445" s="60"/>
      <c r="B1445" s="61" t="s">
        <v>578</v>
      </c>
      <c r="C1445" s="61"/>
      <c r="D1445" s="61"/>
      <c r="E1445" s="61"/>
      <c r="F1445" s="28" t="s">
        <v>35</v>
      </c>
      <c r="G1445" s="62">
        <f>G1443*15</f>
        <v>0</v>
      </c>
      <c r="H1445" s="40"/>
    </row>
    <row r="1446" spans="1:11" s="32" customFormat="1">
      <c r="A1446" s="60"/>
      <c r="B1446" s="182"/>
      <c r="C1446" s="183"/>
      <c r="D1446" s="128"/>
      <c r="E1446" s="183"/>
      <c r="F1446" s="28"/>
      <c r="G1446" s="62"/>
      <c r="H1446" s="40"/>
    </row>
    <row r="1447" spans="1:11">
      <c r="A1447" s="162" t="s">
        <v>579</v>
      </c>
      <c r="B1447" s="163" t="s">
        <v>580</v>
      </c>
      <c r="C1447" s="7"/>
      <c r="D1447" s="164"/>
      <c r="E1447" s="109"/>
      <c r="F1447" s="109"/>
      <c r="G1447" s="110"/>
      <c r="H1447" s="115"/>
      <c r="I1447" s="115"/>
      <c r="J1447" s="115"/>
      <c r="K1447" s="115"/>
    </row>
    <row r="1448" spans="1:11" ht="12" customHeight="1">
      <c r="A1448" s="114"/>
      <c r="B1448" s="172"/>
      <c r="C1448" s="67"/>
      <c r="D1448" s="164"/>
      <c r="E1448" s="109"/>
      <c r="F1448" s="67"/>
      <c r="G1448" s="70"/>
      <c r="H1448" s="5"/>
    </row>
    <row r="1449" spans="1:11">
      <c r="A1449" s="162" t="s">
        <v>14</v>
      </c>
      <c r="B1449" s="163" t="s">
        <v>500</v>
      </c>
      <c r="C1449" s="135"/>
      <c r="D1449" s="164"/>
      <c r="E1449" s="109"/>
      <c r="F1449" s="109"/>
      <c r="G1449" s="110"/>
      <c r="H1449" s="115"/>
      <c r="I1449" s="115"/>
      <c r="J1449" s="115"/>
      <c r="K1449" s="115"/>
    </row>
    <row r="1450" spans="1:11">
      <c r="A1450" s="165" t="s">
        <v>16</v>
      </c>
      <c r="B1450" s="129" t="s">
        <v>501</v>
      </c>
      <c r="C1450" s="8">
        <v>1</v>
      </c>
      <c r="D1450" s="174" t="s">
        <v>195</v>
      </c>
      <c r="E1450" s="120"/>
      <c r="F1450" s="67">
        <f>C1450*E1450</f>
        <v>0</v>
      </c>
      <c r="G1450" s="70">
        <f>SUM(F1450)</f>
        <v>0</v>
      </c>
      <c r="H1450" s="164"/>
      <c r="I1450" s="166"/>
      <c r="J1450" s="167"/>
      <c r="K1450" s="115"/>
    </row>
    <row r="1451" spans="1:11" ht="12" customHeight="1">
      <c r="A1451" s="114"/>
      <c r="B1451" s="172"/>
      <c r="C1451" s="67"/>
      <c r="D1451" s="164"/>
      <c r="E1451" s="109"/>
      <c r="F1451" s="67"/>
      <c r="G1451" s="70"/>
      <c r="H1451" s="5"/>
    </row>
    <row r="1452" spans="1:11">
      <c r="A1452" s="162" t="s">
        <v>36</v>
      </c>
      <c r="B1452" s="163" t="s">
        <v>120</v>
      </c>
      <c r="C1452" s="169"/>
      <c r="D1452" s="164"/>
      <c r="E1452" s="109"/>
      <c r="F1452" s="109"/>
      <c r="G1452" s="110"/>
      <c r="H1452" s="164"/>
      <c r="I1452" s="166"/>
      <c r="J1452" s="167"/>
      <c r="K1452" s="115"/>
    </row>
    <row r="1453" spans="1:11">
      <c r="A1453" s="114" t="s">
        <v>16</v>
      </c>
      <c r="B1453" s="129" t="s">
        <v>121</v>
      </c>
      <c r="C1453" s="8">
        <v>12.43</v>
      </c>
      <c r="D1453" s="174" t="s">
        <v>29</v>
      </c>
      <c r="E1453" s="69"/>
      <c r="F1453" s="67">
        <f>C1453*E1453</f>
        <v>0</v>
      </c>
      <c r="G1453" s="180"/>
      <c r="H1453" s="115"/>
      <c r="I1453" s="163"/>
      <c r="J1453" s="167"/>
      <c r="K1453" s="115"/>
    </row>
    <row r="1454" spans="1:11">
      <c r="A1454" s="114" t="s">
        <v>19</v>
      </c>
      <c r="B1454" s="129" t="s">
        <v>206</v>
      </c>
      <c r="C1454" s="8">
        <v>16.16</v>
      </c>
      <c r="D1454" s="174" t="s">
        <v>29</v>
      </c>
      <c r="E1454" s="69"/>
      <c r="F1454" s="67">
        <f>C1454*E1454</f>
        <v>0</v>
      </c>
      <c r="G1454" s="180"/>
      <c r="H1454" s="164"/>
      <c r="I1454" s="166"/>
      <c r="J1454" s="115"/>
      <c r="K1454" s="115"/>
    </row>
    <row r="1455" spans="1:11">
      <c r="A1455" s="114" t="s">
        <v>22</v>
      </c>
      <c r="B1455" s="129" t="s">
        <v>204</v>
      </c>
      <c r="C1455" s="8">
        <v>4.01</v>
      </c>
      <c r="D1455" s="174" t="s">
        <v>29</v>
      </c>
      <c r="E1455" s="69"/>
      <c r="F1455" s="67">
        <f>C1455*E1455</f>
        <v>0</v>
      </c>
      <c r="G1455" s="180"/>
      <c r="H1455" s="115"/>
      <c r="I1455" s="166"/>
      <c r="J1455" s="115"/>
      <c r="K1455" s="115"/>
    </row>
    <row r="1456" spans="1:11">
      <c r="A1456" s="114" t="s">
        <v>24</v>
      </c>
      <c r="B1456" s="129" t="s">
        <v>208</v>
      </c>
      <c r="C1456" s="8">
        <v>0.88</v>
      </c>
      <c r="D1456" s="174" t="s">
        <v>29</v>
      </c>
      <c r="E1456" s="69"/>
      <c r="F1456" s="67">
        <f>C1456*E1456</f>
        <v>0</v>
      </c>
      <c r="G1456" s="70">
        <f>SUM(F1453:F1456)</f>
        <v>0</v>
      </c>
      <c r="H1456" s="175"/>
      <c r="I1456" s="166"/>
      <c r="J1456" s="115"/>
      <c r="K1456" s="115"/>
    </row>
    <row r="1457" spans="1:10" ht="12" customHeight="1">
      <c r="A1457" s="114"/>
      <c r="B1457" s="172"/>
      <c r="C1457" s="67"/>
      <c r="D1457" s="164"/>
      <c r="E1457" s="109"/>
      <c r="F1457" s="67"/>
      <c r="G1457" s="70"/>
      <c r="H1457" s="5"/>
    </row>
    <row r="1458" spans="1:10">
      <c r="A1458" s="162" t="s">
        <v>125</v>
      </c>
      <c r="B1458" s="163" t="s">
        <v>126</v>
      </c>
      <c r="C1458" s="169"/>
      <c r="D1458" s="164"/>
      <c r="E1458" s="109"/>
      <c r="F1458" s="109"/>
      <c r="G1458" s="110"/>
      <c r="H1458" s="5"/>
    </row>
    <row r="1459" spans="1:10">
      <c r="A1459" s="114" t="s">
        <v>16</v>
      </c>
      <c r="B1459" s="129" t="s">
        <v>514</v>
      </c>
      <c r="C1459" s="8">
        <v>0.66</v>
      </c>
      <c r="D1459" s="174" t="s">
        <v>29</v>
      </c>
      <c r="E1459" s="69"/>
      <c r="F1459" s="67">
        <f>C1459*E1459</f>
        <v>0</v>
      </c>
      <c r="G1459" s="110"/>
      <c r="H1459" s="5"/>
    </row>
    <row r="1460" spans="1:10">
      <c r="A1460" s="114" t="s">
        <v>19</v>
      </c>
      <c r="B1460" s="129" t="s">
        <v>571</v>
      </c>
      <c r="C1460" s="8">
        <v>0.18</v>
      </c>
      <c r="D1460" s="174" t="s">
        <v>29</v>
      </c>
      <c r="E1460" s="69"/>
      <c r="F1460" s="67">
        <f>C1460*E1460</f>
        <v>0</v>
      </c>
      <c r="G1460" s="180"/>
      <c r="H1460" s="5"/>
    </row>
    <row r="1461" spans="1:10">
      <c r="A1461" s="114" t="s">
        <v>22</v>
      </c>
      <c r="B1461" s="129" t="s">
        <v>572</v>
      </c>
      <c r="C1461" s="8">
        <v>0.47</v>
      </c>
      <c r="D1461" s="174" t="s">
        <v>29</v>
      </c>
      <c r="E1461" s="69"/>
      <c r="F1461" s="67">
        <f>C1461*E1461</f>
        <v>0</v>
      </c>
      <c r="G1461" s="180">
        <f>SUM(F1459:F1461)</f>
        <v>0</v>
      </c>
      <c r="H1461" s="5"/>
    </row>
    <row r="1462" spans="1:10" ht="12" customHeight="1">
      <c r="A1462" s="114"/>
      <c r="B1462" s="172"/>
      <c r="C1462" s="67"/>
      <c r="D1462" s="164"/>
      <c r="E1462" s="109"/>
      <c r="F1462" s="67"/>
      <c r="G1462" s="70"/>
      <c r="H1462" s="5"/>
    </row>
    <row r="1463" spans="1:10">
      <c r="A1463" s="162" t="s">
        <v>133</v>
      </c>
      <c r="B1463" s="163" t="s">
        <v>536</v>
      </c>
      <c r="C1463" s="169"/>
      <c r="D1463" s="164"/>
      <c r="E1463" s="109"/>
      <c r="F1463" s="109"/>
      <c r="G1463" s="110"/>
      <c r="H1463" s="5"/>
    </row>
    <row r="1464" spans="1:10" ht="30">
      <c r="A1464" s="114" t="s">
        <v>16</v>
      </c>
      <c r="B1464" s="129" t="s">
        <v>573</v>
      </c>
      <c r="C1464" s="8">
        <v>12.8</v>
      </c>
      <c r="D1464" s="174" t="s">
        <v>26</v>
      </c>
      <c r="E1464" s="69"/>
      <c r="F1464" s="67">
        <f>C1464*E1464</f>
        <v>0</v>
      </c>
      <c r="G1464" s="70"/>
      <c r="H1464" s="5"/>
    </row>
    <row r="1465" spans="1:10" ht="30">
      <c r="A1465" s="114" t="s">
        <v>19</v>
      </c>
      <c r="B1465" s="129" t="s">
        <v>581</v>
      </c>
      <c r="C1465" s="8">
        <v>2.02</v>
      </c>
      <c r="D1465" s="174" t="s">
        <v>26</v>
      </c>
      <c r="E1465" s="69"/>
      <c r="F1465" s="67">
        <f>C1465*E1465</f>
        <v>0</v>
      </c>
      <c r="G1465" s="70">
        <f>SUM(F1464:F1465)</f>
        <v>0</v>
      </c>
      <c r="H1465" s="5"/>
    </row>
    <row r="1466" spans="1:10" ht="12" customHeight="1">
      <c r="A1466" s="114"/>
      <c r="B1466" s="172"/>
      <c r="C1466" s="67"/>
      <c r="D1466" s="164"/>
      <c r="E1466" s="109"/>
      <c r="F1466" s="67"/>
      <c r="G1466" s="70"/>
      <c r="H1466" s="5"/>
    </row>
    <row r="1467" spans="1:10">
      <c r="A1467" s="162" t="s">
        <v>137</v>
      </c>
      <c r="B1467" s="163" t="s">
        <v>504</v>
      </c>
      <c r="C1467" s="7"/>
      <c r="D1467" s="164"/>
      <c r="E1467" s="109"/>
      <c r="F1467" s="109"/>
      <c r="G1467" s="110"/>
      <c r="H1467" s="5"/>
    </row>
    <row r="1468" spans="1:10" ht="30">
      <c r="A1468" s="185" t="s">
        <v>16</v>
      </c>
      <c r="B1468" s="129" t="s">
        <v>574</v>
      </c>
      <c r="C1468" s="8">
        <v>18.670000000000002</v>
      </c>
      <c r="D1468" s="174" t="s">
        <v>26</v>
      </c>
      <c r="E1468" s="69"/>
      <c r="F1468" s="67">
        <f>C1468*E1468</f>
        <v>0</v>
      </c>
      <c r="G1468" s="180"/>
      <c r="H1468" s="129"/>
      <c r="I1468" s="129"/>
      <c r="J1468" s="129"/>
    </row>
    <row r="1469" spans="1:10" ht="30">
      <c r="A1469" s="114" t="s">
        <v>19</v>
      </c>
      <c r="B1469" s="129" t="s">
        <v>505</v>
      </c>
      <c r="C1469" s="8">
        <v>18.670000000000002</v>
      </c>
      <c r="D1469" s="174" t="s">
        <v>26</v>
      </c>
      <c r="E1469" s="69"/>
      <c r="F1469" s="67">
        <f>C1469*E1469</f>
        <v>0</v>
      </c>
      <c r="G1469" s="180"/>
      <c r="H1469" s="5"/>
    </row>
    <row r="1470" spans="1:10">
      <c r="A1470" s="114" t="s">
        <v>22</v>
      </c>
      <c r="B1470" s="129" t="s">
        <v>520</v>
      </c>
      <c r="C1470" s="8">
        <v>9.7100000000000009</v>
      </c>
      <c r="D1470" s="174" t="s">
        <v>21</v>
      </c>
      <c r="E1470" s="69"/>
      <c r="F1470" s="67">
        <f>C1470*E1470</f>
        <v>0</v>
      </c>
      <c r="G1470" s="180"/>
      <c r="H1470" s="5"/>
    </row>
    <row r="1471" spans="1:10">
      <c r="A1471" s="114" t="s">
        <v>24</v>
      </c>
      <c r="B1471" s="129" t="s">
        <v>506</v>
      </c>
      <c r="C1471" s="8">
        <v>3.77</v>
      </c>
      <c r="D1471" s="174" t="s">
        <v>21</v>
      </c>
      <c r="E1471" s="69"/>
      <c r="F1471" s="67">
        <f>C1471*E1471</f>
        <v>0</v>
      </c>
      <c r="G1471" s="70"/>
      <c r="H1471" s="5"/>
    </row>
    <row r="1472" spans="1:10">
      <c r="A1472" s="114" t="s">
        <v>27</v>
      </c>
      <c r="B1472" s="129" t="s">
        <v>521</v>
      </c>
      <c r="C1472" s="8">
        <v>4.4000000000000004</v>
      </c>
      <c r="D1472" s="174" t="s">
        <v>26</v>
      </c>
      <c r="E1472" s="69"/>
      <c r="F1472" s="67">
        <f>C1472*E1472</f>
        <v>0</v>
      </c>
      <c r="G1472" s="70">
        <f>SUM(F1468:F1472)</f>
        <v>0</v>
      </c>
      <c r="H1472" s="5"/>
    </row>
    <row r="1473" spans="1:11" ht="12" customHeight="1">
      <c r="A1473" s="114"/>
      <c r="B1473" s="172"/>
      <c r="C1473" s="67"/>
      <c r="D1473" s="164"/>
      <c r="E1473" s="109"/>
      <c r="F1473" s="67"/>
      <c r="G1473" s="70"/>
      <c r="H1473" s="5"/>
    </row>
    <row r="1474" spans="1:11">
      <c r="A1474" s="162" t="s">
        <v>145</v>
      </c>
      <c r="B1474" s="163" t="s">
        <v>262</v>
      </c>
      <c r="C1474" s="169"/>
      <c r="D1474" s="164"/>
      <c r="E1474" s="109"/>
      <c r="F1474" s="109"/>
      <c r="G1474" s="110"/>
      <c r="H1474" s="5"/>
    </row>
    <row r="1475" spans="1:11" ht="15.75" customHeight="1">
      <c r="A1475" s="114" t="s">
        <v>16</v>
      </c>
      <c r="B1475" s="129" t="s">
        <v>575</v>
      </c>
      <c r="C1475" s="8">
        <v>2</v>
      </c>
      <c r="D1475" s="174" t="s">
        <v>18</v>
      </c>
      <c r="E1475" s="69"/>
      <c r="F1475" s="67">
        <f>C1475*E1475</f>
        <v>0</v>
      </c>
      <c r="G1475" s="70"/>
      <c r="H1475" s="5"/>
    </row>
    <row r="1476" spans="1:11" ht="15.75" customHeight="1">
      <c r="A1476" s="114"/>
      <c r="C1476" s="8"/>
      <c r="D1476" s="174"/>
      <c r="E1476" s="69"/>
      <c r="F1476" s="67"/>
      <c r="G1476" s="70"/>
      <c r="H1476" s="5"/>
    </row>
    <row r="1477" spans="1:11" ht="15.75" customHeight="1">
      <c r="A1477" s="114"/>
      <c r="C1477" s="8"/>
      <c r="D1477" s="174"/>
      <c r="E1477" s="69"/>
      <c r="F1477" s="67"/>
      <c r="G1477" s="70"/>
      <c r="H1477" s="5"/>
    </row>
    <row r="1478" spans="1:11" ht="15.75" customHeight="1">
      <c r="A1478" s="114" t="s">
        <v>19</v>
      </c>
      <c r="B1478" s="129" t="s">
        <v>576</v>
      </c>
      <c r="C1478" s="8">
        <v>1</v>
      </c>
      <c r="D1478" s="174" t="s">
        <v>18</v>
      </c>
      <c r="E1478" s="69"/>
      <c r="F1478" s="67">
        <f>C1478*E1478</f>
        <v>0</v>
      </c>
      <c r="G1478" s="70">
        <f>SUM(F1475:F1478)</f>
        <v>0</v>
      </c>
      <c r="H1478" s="5"/>
    </row>
    <row r="1479" spans="1:11" ht="12" customHeight="1">
      <c r="A1479" s="114"/>
      <c r="B1479" s="172"/>
      <c r="C1479" s="67"/>
      <c r="D1479" s="164"/>
      <c r="E1479" s="109"/>
      <c r="F1479" s="67"/>
      <c r="G1479" s="70"/>
      <c r="H1479" s="5"/>
    </row>
    <row r="1480" spans="1:11" s="32" customFormat="1">
      <c r="A1480" s="60"/>
      <c r="B1480" s="61" t="s">
        <v>582</v>
      </c>
      <c r="C1480" s="61"/>
      <c r="D1480" s="61"/>
      <c r="E1480" s="61"/>
      <c r="F1480" s="28" t="s">
        <v>35</v>
      </c>
      <c r="G1480" s="62">
        <f>SUM(G1450:G1478)</f>
        <v>0</v>
      </c>
      <c r="H1480" s="40"/>
    </row>
    <row r="1481" spans="1:11" s="32" customFormat="1">
      <c r="A1481" s="60"/>
      <c r="B1481" s="182"/>
      <c r="C1481" s="182"/>
      <c r="D1481" s="182"/>
      <c r="E1481" s="182"/>
      <c r="F1481" s="28"/>
      <c r="G1481" s="62"/>
      <c r="H1481" s="40"/>
    </row>
    <row r="1482" spans="1:11" s="32" customFormat="1" ht="15.75">
      <c r="A1482" s="60"/>
      <c r="B1482" s="61" t="s">
        <v>583</v>
      </c>
      <c r="C1482" s="61"/>
      <c r="D1482" s="61"/>
      <c r="E1482" s="61"/>
      <c r="F1482" s="28" t="s">
        <v>35</v>
      </c>
      <c r="G1482" s="62">
        <f>G1480*5</f>
        <v>0</v>
      </c>
      <c r="H1482" s="40"/>
    </row>
    <row r="1483" spans="1:11" s="32" customFormat="1">
      <c r="A1483" s="60"/>
      <c r="B1483" s="182"/>
      <c r="C1483" s="183"/>
      <c r="D1483" s="128"/>
      <c r="E1483" s="183"/>
      <c r="F1483" s="28"/>
      <c r="G1483" s="62"/>
      <c r="H1483" s="40"/>
    </row>
    <row r="1484" spans="1:11">
      <c r="A1484" s="162" t="s">
        <v>584</v>
      </c>
      <c r="B1484" s="163" t="s">
        <v>585</v>
      </c>
      <c r="C1484" s="7"/>
      <c r="D1484" s="164"/>
      <c r="E1484" s="109"/>
      <c r="F1484" s="109"/>
      <c r="G1484" s="110"/>
      <c r="H1484" s="115"/>
      <c r="I1484" s="115"/>
      <c r="J1484" s="115"/>
      <c r="K1484" s="115"/>
    </row>
    <row r="1485" spans="1:11" ht="12" customHeight="1">
      <c r="A1485" s="114"/>
      <c r="B1485" s="172"/>
      <c r="C1485" s="67"/>
      <c r="D1485" s="164"/>
      <c r="E1485" s="109"/>
      <c r="F1485" s="67"/>
      <c r="G1485" s="70"/>
      <c r="H1485" s="5"/>
    </row>
    <row r="1486" spans="1:11">
      <c r="A1486" s="162" t="s">
        <v>14</v>
      </c>
      <c r="B1486" s="163" t="s">
        <v>500</v>
      </c>
      <c r="C1486" s="135"/>
      <c r="D1486" s="164"/>
      <c r="E1486" s="109"/>
      <c r="F1486" s="109"/>
      <c r="G1486" s="110"/>
      <c r="H1486" s="115"/>
      <c r="I1486" s="115"/>
      <c r="J1486" s="115"/>
      <c r="K1486" s="115"/>
    </row>
    <row r="1487" spans="1:11">
      <c r="A1487" s="165" t="s">
        <v>16</v>
      </c>
      <c r="B1487" s="129" t="s">
        <v>501</v>
      </c>
      <c r="C1487" s="8">
        <v>1</v>
      </c>
      <c r="D1487" s="174" t="s">
        <v>195</v>
      </c>
      <c r="E1487" s="120"/>
      <c r="F1487" s="67">
        <f>C1487*E1487</f>
        <v>0</v>
      </c>
      <c r="G1487" s="70">
        <f>SUM(F1487)</f>
        <v>0</v>
      </c>
      <c r="H1487" s="164"/>
      <c r="I1487" s="166"/>
      <c r="J1487" s="167"/>
      <c r="K1487" s="115"/>
    </row>
    <row r="1488" spans="1:11" ht="12" customHeight="1">
      <c r="A1488" s="114"/>
      <c r="B1488" s="172"/>
      <c r="C1488" s="67"/>
      <c r="D1488" s="164"/>
      <c r="E1488" s="109"/>
      <c r="F1488" s="67"/>
      <c r="G1488" s="70"/>
      <c r="H1488" s="5"/>
    </row>
    <row r="1489" spans="1:17">
      <c r="A1489" s="162" t="s">
        <v>36</v>
      </c>
      <c r="B1489" s="163" t="s">
        <v>120</v>
      </c>
      <c r="C1489" s="169"/>
      <c r="D1489" s="164"/>
      <c r="E1489" s="109"/>
      <c r="F1489" s="109"/>
      <c r="G1489" s="110"/>
      <c r="H1489" s="164"/>
      <c r="I1489" s="166"/>
      <c r="J1489" s="167"/>
      <c r="K1489" s="115"/>
    </row>
    <row r="1490" spans="1:17">
      <c r="A1490" s="114" t="s">
        <v>16</v>
      </c>
      <c r="B1490" s="129" t="s">
        <v>121</v>
      </c>
      <c r="C1490" s="8">
        <v>5.93</v>
      </c>
      <c r="D1490" s="174" t="s">
        <v>29</v>
      </c>
      <c r="E1490" s="69"/>
      <c r="F1490" s="67">
        <f>C1490*E1490</f>
        <v>0</v>
      </c>
      <c r="G1490" s="180"/>
      <c r="H1490" s="115"/>
      <c r="I1490" s="163"/>
      <c r="J1490" s="167"/>
      <c r="K1490" s="115"/>
    </row>
    <row r="1491" spans="1:17">
      <c r="A1491" s="114" t="s">
        <v>19</v>
      </c>
      <c r="B1491" s="129" t="s">
        <v>206</v>
      </c>
      <c r="C1491" s="8">
        <v>3.9</v>
      </c>
      <c r="D1491" s="174" t="s">
        <v>29</v>
      </c>
      <c r="E1491" s="69"/>
      <c r="F1491" s="67">
        <f>C1491*E1491</f>
        <v>0</v>
      </c>
      <c r="G1491" s="180"/>
      <c r="H1491" s="164"/>
      <c r="I1491" s="166"/>
      <c r="J1491" s="115"/>
      <c r="K1491" s="115"/>
    </row>
    <row r="1492" spans="1:17">
      <c r="A1492" s="114" t="s">
        <v>22</v>
      </c>
      <c r="B1492" s="129" t="s">
        <v>204</v>
      </c>
      <c r="C1492" s="8">
        <v>3.81</v>
      </c>
      <c r="D1492" s="174" t="s">
        <v>29</v>
      </c>
      <c r="E1492" s="69"/>
      <c r="F1492" s="67">
        <f>C1492*E1492</f>
        <v>0</v>
      </c>
      <c r="G1492" s="180"/>
      <c r="H1492" s="115"/>
      <c r="I1492" s="166"/>
      <c r="J1492" s="115"/>
      <c r="K1492" s="115"/>
    </row>
    <row r="1493" spans="1:17">
      <c r="A1493" s="114" t="s">
        <v>24</v>
      </c>
      <c r="B1493" s="129" t="s">
        <v>208</v>
      </c>
      <c r="C1493" s="8">
        <v>4.29</v>
      </c>
      <c r="D1493" s="174" t="s">
        <v>29</v>
      </c>
      <c r="E1493" s="69"/>
      <c r="F1493" s="67">
        <f>C1493*E1493</f>
        <v>0</v>
      </c>
      <c r="G1493" s="70">
        <f>SUM(F1490:F1493)</f>
        <v>0</v>
      </c>
      <c r="H1493" s="175"/>
      <c r="I1493" s="166"/>
      <c r="J1493" s="115"/>
      <c r="K1493" s="115"/>
    </row>
    <row r="1494" spans="1:17" ht="12" customHeight="1">
      <c r="A1494" s="114"/>
      <c r="B1494" s="172"/>
      <c r="C1494" s="67"/>
      <c r="D1494" s="164"/>
      <c r="E1494" s="109"/>
      <c r="F1494" s="67"/>
      <c r="G1494" s="70"/>
      <c r="H1494" s="5"/>
    </row>
    <row r="1495" spans="1:17">
      <c r="A1495" s="162" t="s">
        <v>125</v>
      </c>
      <c r="B1495" s="163" t="s">
        <v>126</v>
      </c>
      <c r="C1495" s="169"/>
      <c r="D1495" s="164"/>
      <c r="E1495" s="109"/>
      <c r="F1495" s="109"/>
      <c r="G1495" s="110"/>
      <c r="H1495" s="5"/>
    </row>
    <row r="1496" spans="1:17" s="102" customFormat="1" ht="15.75" customHeight="1">
      <c r="A1496" s="51" t="s">
        <v>16</v>
      </c>
      <c r="B1496" s="58" t="s">
        <v>531</v>
      </c>
      <c r="C1496" s="52">
        <v>1.55</v>
      </c>
      <c r="D1496" s="49" t="s">
        <v>29</v>
      </c>
      <c r="E1496" s="54"/>
      <c r="F1496" s="55">
        <f>C1496*E1496</f>
        <v>0</v>
      </c>
      <c r="G1496" s="57"/>
      <c r="H1496" s="48"/>
      <c r="J1496" s="103"/>
      <c r="K1496" s="103"/>
      <c r="L1496" s="103"/>
      <c r="M1496" s="103"/>
      <c r="N1496" s="103"/>
      <c r="O1496" s="103"/>
      <c r="P1496" s="103"/>
      <c r="Q1496" s="103"/>
    </row>
    <row r="1497" spans="1:17" s="102" customFormat="1" ht="15.75" customHeight="1">
      <c r="A1497" s="51" t="s">
        <v>19</v>
      </c>
      <c r="B1497" s="129" t="s">
        <v>532</v>
      </c>
      <c r="C1497" s="8">
        <v>0.41</v>
      </c>
      <c r="D1497" s="174" t="s">
        <v>29</v>
      </c>
      <c r="E1497" s="69"/>
      <c r="F1497" s="67">
        <f>C1497*E1497</f>
        <v>0</v>
      </c>
      <c r="G1497" s="57"/>
      <c r="H1497" s="48"/>
      <c r="J1497" s="103"/>
      <c r="K1497" s="103"/>
      <c r="L1497" s="103"/>
      <c r="M1497" s="103"/>
      <c r="N1497" s="103"/>
      <c r="O1497" s="103"/>
      <c r="P1497" s="103"/>
      <c r="Q1497" s="103"/>
    </row>
    <row r="1498" spans="1:17" s="102" customFormat="1" ht="15.75" customHeight="1">
      <c r="A1498" s="51" t="s">
        <v>22</v>
      </c>
      <c r="B1498" s="129" t="s">
        <v>586</v>
      </c>
      <c r="C1498" s="8">
        <v>0.41</v>
      </c>
      <c r="D1498" s="174" t="s">
        <v>534</v>
      </c>
      <c r="E1498" s="69"/>
      <c r="F1498" s="67">
        <f>C1498*E1498</f>
        <v>0</v>
      </c>
      <c r="G1498" s="57"/>
      <c r="H1498" s="48"/>
      <c r="J1498" s="103"/>
      <c r="K1498" s="103"/>
      <c r="L1498" s="103"/>
      <c r="M1498" s="103"/>
      <c r="N1498" s="103"/>
      <c r="O1498" s="103"/>
      <c r="P1498" s="103"/>
      <c r="Q1498" s="103"/>
    </row>
    <row r="1499" spans="1:17" s="102" customFormat="1" ht="15.75" customHeight="1">
      <c r="A1499" s="51" t="s">
        <v>24</v>
      </c>
      <c r="B1499" s="129" t="s">
        <v>535</v>
      </c>
      <c r="C1499" s="8">
        <v>1.54</v>
      </c>
      <c r="D1499" s="174" t="s">
        <v>29</v>
      </c>
      <c r="E1499" s="69"/>
      <c r="F1499" s="67">
        <f>C1499*E1499</f>
        <v>0</v>
      </c>
      <c r="G1499" s="57">
        <f>SUM(F1496:F1499)</f>
        <v>0</v>
      </c>
      <c r="H1499" s="48"/>
      <c r="J1499" s="103"/>
      <c r="K1499" s="103"/>
      <c r="L1499" s="103"/>
      <c r="M1499" s="103"/>
      <c r="N1499" s="103"/>
      <c r="O1499" s="103"/>
      <c r="P1499" s="103"/>
      <c r="Q1499" s="103"/>
    </row>
    <row r="1500" spans="1:17" ht="12" customHeight="1">
      <c r="A1500" s="114"/>
      <c r="B1500" s="172"/>
      <c r="C1500" s="67"/>
      <c r="D1500" s="164"/>
      <c r="E1500" s="109"/>
      <c r="F1500" s="67"/>
      <c r="G1500" s="70"/>
      <c r="H1500" s="5"/>
    </row>
    <row r="1501" spans="1:17">
      <c r="A1501" s="162" t="s">
        <v>133</v>
      </c>
      <c r="B1501" s="163" t="s">
        <v>536</v>
      </c>
      <c r="C1501" s="169"/>
      <c r="D1501" s="164"/>
      <c r="E1501" s="109"/>
      <c r="F1501" s="109"/>
      <c r="G1501" s="110"/>
      <c r="H1501" s="5"/>
    </row>
    <row r="1502" spans="1:17" ht="30">
      <c r="A1502" s="114" t="s">
        <v>16</v>
      </c>
      <c r="B1502" s="129" t="s">
        <v>587</v>
      </c>
      <c r="C1502" s="8">
        <v>12.42</v>
      </c>
      <c r="D1502" s="174" t="s">
        <v>26</v>
      </c>
      <c r="E1502" s="69"/>
      <c r="F1502" s="67">
        <f>C1502*E1502</f>
        <v>0</v>
      </c>
      <c r="G1502" s="70"/>
      <c r="H1502" s="5"/>
    </row>
    <row r="1503" spans="1:17" ht="30">
      <c r="A1503" s="114" t="s">
        <v>19</v>
      </c>
      <c r="B1503" s="129" t="s">
        <v>588</v>
      </c>
      <c r="C1503" s="8">
        <v>21.78</v>
      </c>
      <c r="D1503" s="174" t="s">
        <v>29</v>
      </c>
      <c r="E1503" s="69"/>
      <c r="F1503" s="67">
        <f>C1503*E1503</f>
        <v>0</v>
      </c>
      <c r="G1503" s="70">
        <f>SUM(F1502:F1503)</f>
        <v>0</v>
      </c>
      <c r="H1503" s="5"/>
    </row>
    <row r="1504" spans="1:17" ht="12" customHeight="1">
      <c r="A1504" s="114"/>
      <c r="B1504" s="172"/>
      <c r="C1504" s="67"/>
      <c r="D1504" s="164"/>
      <c r="E1504" s="109"/>
      <c r="F1504" s="67"/>
      <c r="G1504" s="70"/>
      <c r="H1504" s="5"/>
    </row>
    <row r="1505" spans="1:8">
      <c r="A1505" s="162" t="s">
        <v>137</v>
      </c>
      <c r="B1505" s="163" t="s">
        <v>504</v>
      </c>
      <c r="C1505" s="7"/>
      <c r="D1505" s="164"/>
      <c r="E1505" s="109"/>
      <c r="F1505" s="109"/>
      <c r="G1505" s="110"/>
      <c r="H1505" s="5"/>
    </row>
    <row r="1506" spans="1:8" s="32" customFormat="1">
      <c r="A1506" s="26" t="s">
        <v>16</v>
      </c>
      <c r="B1506" s="96" t="s">
        <v>287</v>
      </c>
      <c r="C1506" s="67">
        <v>21.78</v>
      </c>
      <c r="D1506" s="68" t="s">
        <v>26</v>
      </c>
      <c r="E1506" s="69"/>
      <c r="F1506" s="73">
        <f>C1506*E1506</f>
        <v>0</v>
      </c>
      <c r="G1506" s="70"/>
      <c r="H1506" s="31"/>
    </row>
    <row r="1507" spans="1:8" s="32" customFormat="1" ht="30">
      <c r="A1507" s="26" t="s">
        <v>19</v>
      </c>
      <c r="B1507" s="116" t="s">
        <v>288</v>
      </c>
      <c r="C1507" s="67">
        <v>13.49</v>
      </c>
      <c r="D1507" s="68" t="s">
        <v>26</v>
      </c>
      <c r="E1507" s="69"/>
      <c r="F1507" s="73">
        <f>C1507*E1507</f>
        <v>0</v>
      </c>
      <c r="G1507" s="70"/>
      <c r="H1507" s="31"/>
    </row>
    <row r="1508" spans="1:8" s="32" customFormat="1" ht="30">
      <c r="A1508" s="26" t="s">
        <v>22</v>
      </c>
      <c r="B1508" s="129" t="s">
        <v>505</v>
      </c>
      <c r="C1508" s="8">
        <v>16.25</v>
      </c>
      <c r="D1508" s="174" t="s">
        <v>26</v>
      </c>
      <c r="E1508" s="69"/>
      <c r="F1508" s="67">
        <f>C1508*E1508</f>
        <v>0</v>
      </c>
      <c r="G1508" s="180"/>
      <c r="H1508" s="31"/>
    </row>
    <row r="1509" spans="1:8">
      <c r="A1509" s="114" t="s">
        <v>24</v>
      </c>
      <c r="B1509" s="129" t="s">
        <v>506</v>
      </c>
      <c r="C1509" s="8">
        <v>39.4</v>
      </c>
      <c r="D1509" s="174" t="s">
        <v>21</v>
      </c>
      <c r="E1509" s="69"/>
      <c r="F1509" s="67">
        <f>C1509*E1509</f>
        <v>0</v>
      </c>
      <c r="G1509" s="180">
        <f>SUM(F1506:F1509)</f>
        <v>0</v>
      </c>
      <c r="H1509" s="5"/>
    </row>
    <row r="1510" spans="1:8">
      <c r="A1510" s="181"/>
      <c r="C1510" s="8"/>
      <c r="D1510" s="174"/>
      <c r="E1510" s="69"/>
      <c r="F1510" s="67"/>
      <c r="G1510" s="70"/>
      <c r="H1510" s="5"/>
    </row>
    <row r="1511" spans="1:8">
      <c r="A1511" s="162" t="s">
        <v>145</v>
      </c>
      <c r="B1511" s="163" t="s">
        <v>541</v>
      </c>
      <c r="C1511" s="7"/>
      <c r="D1511" s="164"/>
      <c r="E1511" s="109"/>
      <c r="F1511" s="109"/>
      <c r="G1511" s="110"/>
      <c r="H1511" s="5"/>
    </row>
    <row r="1512" spans="1:8">
      <c r="A1512" s="140" t="s">
        <v>16</v>
      </c>
      <c r="B1512" s="129" t="s">
        <v>542</v>
      </c>
      <c r="C1512" s="8">
        <v>12.8</v>
      </c>
      <c r="D1512" s="174" t="s">
        <v>26</v>
      </c>
      <c r="E1512" s="69"/>
      <c r="F1512" s="67">
        <f>C1512*E1512</f>
        <v>0</v>
      </c>
      <c r="G1512" s="70"/>
      <c r="H1512" s="5"/>
    </row>
    <row r="1513" spans="1:8">
      <c r="A1513" s="140" t="s">
        <v>19</v>
      </c>
      <c r="B1513" s="129" t="s">
        <v>543</v>
      </c>
      <c r="C1513" s="8">
        <f>C1512</f>
        <v>12.8</v>
      </c>
      <c r="D1513" s="174" t="s">
        <v>26</v>
      </c>
      <c r="E1513" s="69"/>
      <c r="F1513" s="67">
        <f>C1513*E1513</f>
        <v>0</v>
      </c>
      <c r="G1513" s="110"/>
      <c r="H1513" s="5"/>
    </row>
    <row r="1514" spans="1:8">
      <c r="A1514" s="140" t="s">
        <v>22</v>
      </c>
      <c r="B1514" s="129" t="s">
        <v>589</v>
      </c>
      <c r="C1514" s="8">
        <v>1</v>
      </c>
      <c r="D1514" s="174" t="s">
        <v>18</v>
      </c>
      <c r="E1514" s="69"/>
      <c r="F1514" s="67">
        <f>C1514*E1514</f>
        <v>0</v>
      </c>
      <c r="G1514" s="70">
        <f>SUM(F1512:F1514)</f>
        <v>0</v>
      </c>
      <c r="H1514" s="5"/>
    </row>
    <row r="1515" spans="1:8" ht="12" customHeight="1">
      <c r="A1515" s="114"/>
      <c r="B1515" s="172"/>
      <c r="C1515" s="67"/>
      <c r="D1515" s="164"/>
      <c r="E1515" s="109"/>
      <c r="F1515" s="67"/>
      <c r="G1515" s="70"/>
      <c r="H1515" s="5"/>
    </row>
    <row r="1516" spans="1:8" s="32" customFormat="1">
      <c r="A1516" s="65" t="s">
        <v>148</v>
      </c>
      <c r="B1516" s="66" t="s">
        <v>146</v>
      </c>
      <c r="C1516" s="67"/>
      <c r="D1516" s="68"/>
      <c r="E1516" s="69"/>
      <c r="F1516" s="67"/>
      <c r="G1516" s="70"/>
      <c r="H1516" s="31"/>
    </row>
    <row r="1517" spans="1:8" s="32" customFormat="1" ht="45">
      <c r="A1517" s="26" t="s">
        <v>16</v>
      </c>
      <c r="B1517" s="116" t="s">
        <v>544</v>
      </c>
      <c r="C1517" s="67">
        <v>10.73</v>
      </c>
      <c r="D1517" s="68" t="s">
        <v>26</v>
      </c>
      <c r="E1517" s="69"/>
      <c r="F1517" s="73">
        <f>C1517*E1517</f>
        <v>0</v>
      </c>
      <c r="G1517" s="70"/>
      <c r="H1517" s="31"/>
    </row>
    <row r="1518" spans="1:8" s="32" customFormat="1" ht="30">
      <c r="A1518" s="26" t="s">
        <v>19</v>
      </c>
      <c r="B1518" s="116" t="s">
        <v>545</v>
      </c>
      <c r="C1518" s="67">
        <v>10.73</v>
      </c>
      <c r="D1518" s="68" t="s">
        <v>26</v>
      </c>
      <c r="E1518" s="69"/>
      <c r="F1518" s="73">
        <f>C1518*E1518</f>
        <v>0</v>
      </c>
      <c r="G1518" s="70">
        <f>SUM(F1517:F1518)</f>
        <v>0</v>
      </c>
      <c r="H1518" s="31"/>
    </row>
    <row r="1519" spans="1:8" s="32" customFormat="1">
      <c r="A1519" s="26"/>
      <c r="B1519" s="116"/>
      <c r="C1519" s="67"/>
      <c r="D1519" s="68"/>
      <c r="E1519" s="69"/>
      <c r="F1519" s="73"/>
      <c r="G1519" s="70"/>
      <c r="H1519" s="31"/>
    </row>
    <row r="1520" spans="1:8" s="32" customFormat="1">
      <c r="A1520" s="26"/>
      <c r="B1520" s="116"/>
      <c r="C1520" s="67"/>
      <c r="D1520" s="68"/>
      <c r="E1520" s="69"/>
      <c r="F1520" s="73"/>
      <c r="G1520" s="70"/>
      <c r="H1520" s="31"/>
    </row>
    <row r="1521" spans="1:11" s="32" customFormat="1">
      <c r="A1521" s="26"/>
      <c r="B1521" s="116"/>
      <c r="C1521" s="67"/>
      <c r="D1521" s="68"/>
      <c r="E1521" s="69"/>
      <c r="F1521" s="73"/>
      <c r="G1521" s="70"/>
      <c r="H1521" s="31"/>
    </row>
    <row r="1522" spans="1:11" ht="18" customHeight="1">
      <c r="A1522" s="106" t="s">
        <v>152</v>
      </c>
      <c r="B1522" s="122" t="s">
        <v>149</v>
      </c>
      <c r="C1522" s="123"/>
      <c r="D1522" s="124"/>
      <c r="E1522" s="120"/>
      <c r="F1522" s="125"/>
      <c r="H1522" s="127"/>
      <c r="I1522" s="127"/>
      <c r="J1522" s="128"/>
    </row>
    <row r="1523" spans="1:11" ht="30">
      <c r="A1523" s="51" t="s">
        <v>16</v>
      </c>
      <c r="B1523" s="116" t="s">
        <v>590</v>
      </c>
      <c r="C1523" s="123">
        <v>24.54</v>
      </c>
      <c r="D1523" s="29" t="s">
        <v>294</v>
      </c>
      <c r="E1523" s="120"/>
      <c r="F1523" s="73">
        <f>C1523*E1523</f>
        <v>0</v>
      </c>
      <c r="G1523" s="126">
        <f>SUM(F1523)</f>
        <v>0</v>
      </c>
      <c r="H1523" s="129"/>
      <c r="I1523" s="123"/>
      <c r="J1523" s="29"/>
    </row>
    <row r="1524" spans="1:11" ht="12.75" customHeight="1">
      <c r="A1524" s="143"/>
      <c r="C1524" s="56"/>
      <c r="E1524" s="56"/>
      <c r="H1524" s="5"/>
    </row>
    <row r="1525" spans="1:11" ht="18" customHeight="1">
      <c r="A1525" s="106" t="s">
        <v>158</v>
      </c>
      <c r="B1525" s="122" t="s">
        <v>153</v>
      </c>
      <c r="C1525" s="123"/>
      <c r="D1525" s="124"/>
      <c r="E1525" s="120"/>
      <c r="F1525" s="125"/>
      <c r="H1525" s="127"/>
      <c r="I1525" s="127"/>
      <c r="J1525" s="128"/>
    </row>
    <row r="1526" spans="1:11" ht="30">
      <c r="A1526" s="51" t="s">
        <v>16</v>
      </c>
      <c r="B1526" s="116" t="s">
        <v>591</v>
      </c>
      <c r="C1526" s="123">
        <v>3.06</v>
      </c>
      <c r="D1526" s="29" t="s">
        <v>26</v>
      </c>
      <c r="E1526" s="120"/>
      <c r="F1526" s="73">
        <f>C1526*E1526</f>
        <v>0</v>
      </c>
      <c r="G1526" s="126">
        <f>SUM(F1526)</f>
        <v>0</v>
      </c>
      <c r="H1526" s="129"/>
      <c r="I1526" s="123"/>
      <c r="J1526" s="29"/>
    </row>
    <row r="1527" spans="1:11" ht="12.75" customHeight="1">
      <c r="A1527" s="143"/>
      <c r="C1527" s="56"/>
      <c r="E1527" s="56"/>
      <c r="H1527" s="5"/>
    </row>
    <row r="1528" spans="1:11" s="32" customFormat="1">
      <c r="A1528" s="65" t="s">
        <v>161</v>
      </c>
      <c r="B1528" s="66" t="s">
        <v>258</v>
      </c>
      <c r="C1528" s="67"/>
      <c r="D1528" s="68"/>
      <c r="E1528" s="69"/>
      <c r="F1528" s="67"/>
      <c r="G1528" s="70"/>
      <c r="H1528" s="31"/>
    </row>
    <row r="1529" spans="1:11" s="32" customFormat="1">
      <c r="A1529" s="26" t="s">
        <v>16</v>
      </c>
      <c r="B1529" s="129" t="s">
        <v>453</v>
      </c>
      <c r="C1529" s="120">
        <f>SUM(C1530:C1531)</f>
        <v>35.270000000000003</v>
      </c>
      <c r="D1529" s="68" t="s">
        <v>26</v>
      </c>
      <c r="E1529" s="69"/>
      <c r="F1529" s="67">
        <f>C1529*E1529</f>
        <v>0</v>
      </c>
      <c r="G1529" s="70"/>
      <c r="H1529" s="31"/>
    </row>
    <row r="1530" spans="1:11" s="32" customFormat="1">
      <c r="A1530" s="26" t="s">
        <v>19</v>
      </c>
      <c r="B1530" s="129" t="s">
        <v>547</v>
      </c>
      <c r="C1530" s="120">
        <v>13.49</v>
      </c>
      <c r="D1530" s="68" t="s">
        <v>26</v>
      </c>
      <c r="E1530" s="69"/>
      <c r="F1530" s="67">
        <f>C1530*E1530</f>
        <v>0</v>
      </c>
      <c r="G1530" s="70"/>
      <c r="H1530" s="31"/>
    </row>
    <row r="1531" spans="1:11" s="32" customFormat="1">
      <c r="A1531" s="26" t="s">
        <v>19</v>
      </c>
      <c r="B1531" s="129" t="s">
        <v>455</v>
      </c>
      <c r="C1531" s="120">
        <v>21.78</v>
      </c>
      <c r="D1531" s="68" t="s">
        <v>26</v>
      </c>
      <c r="E1531" s="69"/>
      <c r="F1531" s="67">
        <f>C1531*E1531</f>
        <v>0</v>
      </c>
      <c r="G1531" s="70">
        <f>SUM(F1529:F1531)</f>
        <v>0</v>
      </c>
      <c r="H1531" s="31"/>
    </row>
    <row r="1532" spans="1:11" ht="15" customHeight="1">
      <c r="A1532" s="114"/>
      <c r="B1532" s="115"/>
      <c r="C1532" s="56"/>
      <c r="D1532" s="108"/>
      <c r="E1532" s="56"/>
      <c r="F1532" s="109"/>
      <c r="G1532" s="110"/>
      <c r="H1532" s="109"/>
    </row>
    <row r="1533" spans="1:11" s="32" customFormat="1">
      <c r="A1533" s="60"/>
      <c r="B1533" s="61" t="s">
        <v>592</v>
      </c>
      <c r="C1533" s="61"/>
      <c r="D1533" s="61"/>
      <c r="E1533" s="61"/>
      <c r="F1533" s="28" t="s">
        <v>35</v>
      </c>
      <c r="G1533" s="62">
        <f>SUM(G1487:G1531)</f>
        <v>0</v>
      </c>
      <c r="H1533" s="40"/>
    </row>
    <row r="1534" spans="1:11" s="32" customFormat="1">
      <c r="A1534" s="60"/>
      <c r="B1534" s="182"/>
      <c r="C1534" s="183"/>
      <c r="D1534" s="128"/>
      <c r="E1534" s="183"/>
      <c r="F1534" s="28"/>
      <c r="G1534" s="62"/>
      <c r="H1534" s="40"/>
    </row>
    <row r="1535" spans="1:11">
      <c r="A1535" s="162" t="s">
        <v>593</v>
      </c>
      <c r="B1535" s="163" t="s">
        <v>594</v>
      </c>
      <c r="C1535" s="7"/>
      <c r="D1535" s="164"/>
      <c r="E1535" s="109"/>
      <c r="F1535" s="109"/>
      <c r="G1535" s="110"/>
      <c r="H1535" s="115"/>
      <c r="I1535" s="115"/>
      <c r="J1535" s="115"/>
      <c r="K1535" s="115"/>
    </row>
    <row r="1536" spans="1:11" ht="12" customHeight="1">
      <c r="A1536" s="114"/>
      <c r="B1536" s="172"/>
      <c r="C1536" s="67"/>
      <c r="D1536" s="164"/>
      <c r="E1536" s="109"/>
      <c r="F1536" s="67"/>
      <c r="G1536" s="70"/>
      <c r="H1536" s="5"/>
    </row>
    <row r="1537" spans="1:17">
      <c r="A1537" s="162" t="s">
        <v>14</v>
      </c>
      <c r="B1537" s="163" t="s">
        <v>500</v>
      </c>
      <c r="C1537" s="135"/>
      <c r="D1537" s="164"/>
      <c r="E1537" s="109"/>
      <c r="F1537" s="109"/>
      <c r="G1537" s="110"/>
      <c r="H1537" s="115"/>
      <c r="I1537" s="115"/>
      <c r="J1537" s="115"/>
      <c r="K1537" s="115"/>
    </row>
    <row r="1538" spans="1:17">
      <c r="A1538" s="165" t="s">
        <v>16</v>
      </c>
      <c r="B1538" s="129" t="s">
        <v>501</v>
      </c>
      <c r="C1538" s="8">
        <v>1</v>
      </c>
      <c r="D1538" s="174" t="s">
        <v>195</v>
      </c>
      <c r="E1538" s="120"/>
      <c r="F1538" s="67">
        <f>C1538*E1538</f>
        <v>0</v>
      </c>
      <c r="G1538" s="70">
        <f>SUM(F1538)</f>
        <v>0</v>
      </c>
      <c r="H1538" s="164"/>
      <c r="I1538" s="166"/>
      <c r="J1538" s="167"/>
      <c r="K1538" s="115"/>
    </row>
    <row r="1539" spans="1:17" ht="12" customHeight="1">
      <c r="A1539" s="114"/>
      <c r="B1539" s="172"/>
      <c r="C1539" s="67"/>
      <c r="D1539" s="164"/>
      <c r="E1539" s="109"/>
      <c r="F1539" s="67"/>
      <c r="G1539" s="70"/>
      <c r="H1539" s="5"/>
    </row>
    <row r="1540" spans="1:17">
      <c r="A1540" s="162" t="s">
        <v>36</v>
      </c>
      <c r="B1540" s="163" t="s">
        <v>120</v>
      </c>
      <c r="C1540" s="169"/>
      <c r="D1540" s="164"/>
      <c r="E1540" s="109"/>
      <c r="F1540" s="109"/>
      <c r="G1540" s="110"/>
      <c r="H1540" s="164"/>
      <c r="I1540" s="166"/>
      <c r="J1540" s="167"/>
      <c r="K1540" s="115"/>
    </row>
    <row r="1541" spans="1:17">
      <c r="A1541" s="114" t="s">
        <v>16</v>
      </c>
      <c r="B1541" s="129" t="s">
        <v>121</v>
      </c>
      <c r="C1541" s="8">
        <v>8.69</v>
      </c>
      <c r="D1541" s="174" t="s">
        <v>29</v>
      </c>
      <c r="E1541" s="69"/>
      <c r="F1541" s="67">
        <f>C1541*E1541</f>
        <v>0</v>
      </c>
      <c r="G1541" s="180"/>
      <c r="H1541" s="115"/>
      <c r="I1541" s="163"/>
      <c r="J1541" s="167"/>
      <c r="K1541" s="115"/>
    </row>
    <row r="1542" spans="1:17">
      <c r="A1542" s="114" t="s">
        <v>19</v>
      </c>
      <c r="B1542" s="129" t="s">
        <v>206</v>
      </c>
      <c r="C1542" s="8">
        <v>6.63</v>
      </c>
      <c r="D1542" s="174" t="s">
        <v>29</v>
      </c>
      <c r="E1542" s="69"/>
      <c r="F1542" s="67">
        <f>C1542*E1542</f>
        <v>0</v>
      </c>
      <c r="G1542" s="180"/>
      <c r="H1542" s="164"/>
      <c r="I1542" s="166"/>
      <c r="J1542" s="115"/>
      <c r="K1542" s="115"/>
    </row>
    <row r="1543" spans="1:17">
      <c r="A1543" s="114" t="s">
        <v>22</v>
      </c>
      <c r="B1543" s="129" t="s">
        <v>204</v>
      </c>
      <c r="C1543" s="8">
        <v>4.67</v>
      </c>
      <c r="D1543" s="174" t="s">
        <v>29</v>
      </c>
      <c r="E1543" s="69"/>
      <c r="F1543" s="67">
        <f>C1543*E1543</f>
        <v>0</v>
      </c>
      <c r="G1543" s="180"/>
      <c r="H1543" s="115"/>
      <c r="I1543" s="166"/>
      <c r="J1543" s="115"/>
      <c r="K1543" s="115"/>
    </row>
    <row r="1544" spans="1:17">
      <c r="A1544" s="114" t="s">
        <v>24</v>
      </c>
      <c r="B1544" s="129" t="s">
        <v>208</v>
      </c>
      <c r="C1544" s="8">
        <v>9.0299999999999994</v>
      </c>
      <c r="D1544" s="174" t="s">
        <v>29</v>
      </c>
      <c r="E1544" s="69"/>
      <c r="F1544" s="67">
        <f>C1544*E1544</f>
        <v>0</v>
      </c>
      <c r="G1544" s="70">
        <f>SUM(F1541:F1544)</f>
        <v>0</v>
      </c>
      <c r="H1544" s="175"/>
      <c r="I1544" s="166"/>
      <c r="J1544" s="115"/>
      <c r="K1544" s="115"/>
    </row>
    <row r="1545" spans="1:17" ht="12" customHeight="1">
      <c r="A1545" s="114"/>
      <c r="B1545" s="172"/>
      <c r="C1545" s="67"/>
      <c r="D1545" s="164"/>
      <c r="E1545" s="109"/>
      <c r="F1545" s="67"/>
      <c r="G1545" s="70"/>
      <c r="H1545" s="5"/>
    </row>
    <row r="1546" spans="1:17">
      <c r="A1546" s="162" t="s">
        <v>125</v>
      </c>
      <c r="B1546" s="163" t="s">
        <v>126</v>
      </c>
      <c r="C1546" s="169"/>
      <c r="D1546" s="164"/>
      <c r="E1546" s="109"/>
      <c r="F1546" s="109"/>
      <c r="G1546" s="110"/>
      <c r="H1546" s="5"/>
    </row>
    <row r="1547" spans="1:17" s="102" customFormat="1" ht="15.75" customHeight="1">
      <c r="A1547" s="51" t="s">
        <v>16</v>
      </c>
      <c r="B1547" s="58" t="s">
        <v>531</v>
      </c>
      <c r="C1547" s="52">
        <v>2.27</v>
      </c>
      <c r="D1547" s="49" t="s">
        <v>29</v>
      </c>
      <c r="E1547" s="54"/>
      <c r="F1547" s="55">
        <f>C1547*E1547</f>
        <v>0</v>
      </c>
      <c r="G1547" s="57"/>
      <c r="H1547" s="48"/>
      <c r="J1547" s="103"/>
      <c r="K1547" s="103"/>
      <c r="L1547" s="103"/>
      <c r="M1547" s="103"/>
      <c r="N1547" s="103"/>
      <c r="O1547" s="103"/>
      <c r="P1547" s="103"/>
      <c r="Q1547" s="103"/>
    </row>
    <row r="1548" spans="1:17" s="102" customFormat="1" ht="15.75" customHeight="1">
      <c r="A1548" s="51" t="s">
        <v>19</v>
      </c>
      <c r="B1548" s="129" t="s">
        <v>532</v>
      </c>
      <c r="C1548" s="8">
        <v>0.56999999999999995</v>
      </c>
      <c r="D1548" s="174" t="s">
        <v>29</v>
      </c>
      <c r="E1548" s="69"/>
      <c r="F1548" s="67">
        <f>C1548*E1548</f>
        <v>0</v>
      </c>
      <c r="G1548" s="57"/>
      <c r="H1548" s="48"/>
      <c r="J1548" s="103"/>
      <c r="K1548" s="103"/>
      <c r="L1548" s="103"/>
      <c r="M1548" s="103"/>
      <c r="N1548" s="103"/>
      <c r="O1548" s="103"/>
      <c r="P1548" s="103"/>
      <c r="Q1548" s="103"/>
    </row>
    <row r="1549" spans="1:17" s="102" customFormat="1" ht="15.75" customHeight="1">
      <c r="A1549" s="51" t="s">
        <v>22</v>
      </c>
      <c r="B1549" s="129" t="s">
        <v>595</v>
      </c>
      <c r="C1549" s="8">
        <v>0.56000000000000005</v>
      </c>
      <c r="D1549" s="174" t="s">
        <v>29</v>
      </c>
      <c r="E1549" s="69"/>
      <c r="F1549" s="67">
        <f>C1549*E1549</f>
        <v>0</v>
      </c>
      <c r="G1549" s="57"/>
      <c r="H1549" s="48"/>
      <c r="J1549" s="103"/>
      <c r="K1549" s="103"/>
      <c r="L1549" s="103"/>
      <c r="M1549" s="103"/>
      <c r="N1549" s="103"/>
      <c r="O1549" s="103"/>
      <c r="P1549" s="103"/>
      <c r="Q1549" s="103"/>
    </row>
    <row r="1550" spans="1:17" s="102" customFormat="1" ht="15.75" customHeight="1">
      <c r="A1550" s="51" t="s">
        <v>24</v>
      </c>
      <c r="B1550" s="129" t="s">
        <v>586</v>
      </c>
      <c r="C1550" s="8">
        <v>0.56999999999999995</v>
      </c>
      <c r="D1550" s="174" t="s">
        <v>534</v>
      </c>
      <c r="E1550" s="69"/>
      <c r="F1550" s="67">
        <f>C1550*E1550</f>
        <v>0</v>
      </c>
      <c r="G1550" s="57"/>
      <c r="H1550" s="48"/>
      <c r="J1550" s="103"/>
      <c r="K1550" s="103"/>
      <c r="L1550" s="103"/>
      <c r="M1550" s="103"/>
      <c r="N1550" s="103"/>
      <c r="O1550" s="103"/>
      <c r="P1550" s="103"/>
      <c r="Q1550" s="103"/>
    </row>
    <row r="1551" spans="1:17" s="102" customFormat="1" ht="15.75" customHeight="1">
      <c r="A1551" s="186" t="s">
        <v>27</v>
      </c>
      <c r="B1551" s="129" t="s">
        <v>535</v>
      </c>
      <c r="C1551" s="8">
        <v>3.07</v>
      </c>
      <c r="D1551" s="174" t="s">
        <v>29</v>
      </c>
      <c r="E1551" s="69"/>
      <c r="F1551" s="67">
        <f>C1551*E1551</f>
        <v>0</v>
      </c>
      <c r="G1551" s="57">
        <f>SUM(F1547:F1551)</f>
        <v>0</v>
      </c>
      <c r="H1551" s="48"/>
      <c r="J1551" s="103"/>
      <c r="K1551" s="103"/>
      <c r="L1551" s="103"/>
      <c r="M1551" s="103"/>
      <c r="N1551" s="103"/>
      <c r="O1551" s="103"/>
      <c r="P1551" s="103"/>
      <c r="Q1551" s="103"/>
    </row>
    <row r="1552" spans="1:17" ht="12" customHeight="1">
      <c r="A1552" s="114"/>
      <c r="B1552" s="172"/>
      <c r="C1552" s="67"/>
      <c r="D1552" s="164"/>
      <c r="E1552" s="109"/>
      <c r="F1552" s="67"/>
      <c r="G1552" s="70"/>
      <c r="H1552" s="5"/>
    </row>
    <row r="1553" spans="1:8">
      <c r="A1553" s="162" t="s">
        <v>133</v>
      </c>
      <c r="B1553" s="163" t="s">
        <v>536</v>
      </c>
      <c r="C1553" s="169"/>
      <c r="D1553" s="164"/>
      <c r="E1553" s="109"/>
      <c r="F1553" s="109"/>
      <c r="G1553" s="110"/>
      <c r="H1553" s="5"/>
    </row>
    <row r="1554" spans="1:8" ht="30">
      <c r="A1554" s="114" t="s">
        <v>16</v>
      </c>
      <c r="B1554" s="129" t="s">
        <v>587</v>
      </c>
      <c r="C1554" s="8">
        <v>17.100000000000001</v>
      </c>
      <c r="D1554" s="174" t="s">
        <v>26</v>
      </c>
      <c r="E1554" s="69"/>
      <c r="F1554" s="67">
        <f>C1554*E1554</f>
        <v>0</v>
      </c>
      <c r="G1554" s="70"/>
      <c r="H1554" s="5"/>
    </row>
    <row r="1555" spans="1:8" ht="30">
      <c r="A1555" s="114" t="s">
        <v>19</v>
      </c>
      <c r="B1555" s="129" t="s">
        <v>588</v>
      </c>
      <c r="C1555" s="8">
        <v>31.14</v>
      </c>
      <c r="D1555" s="174" t="s">
        <v>29</v>
      </c>
      <c r="E1555" s="69"/>
      <c r="F1555" s="67">
        <f>C1555*E1555</f>
        <v>0</v>
      </c>
      <c r="G1555" s="70">
        <f>SUM(F1554:F1555)</f>
        <v>0</v>
      </c>
      <c r="H1555" s="5"/>
    </row>
    <row r="1556" spans="1:8" ht="12" customHeight="1">
      <c r="A1556" s="114"/>
      <c r="B1556" s="172"/>
      <c r="C1556" s="67"/>
      <c r="D1556" s="164"/>
      <c r="E1556" s="109"/>
      <c r="F1556" s="67"/>
      <c r="G1556" s="70"/>
      <c r="H1556" s="5"/>
    </row>
    <row r="1557" spans="1:8">
      <c r="A1557" s="162" t="s">
        <v>137</v>
      </c>
      <c r="B1557" s="163" t="s">
        <v>504</v>
      </c>
      <c r="C1557" s="7"/>
      <c r="D1557" s="164"/>
      <c r="E1557" s="109"/>
      <c r="F1557" s="109"/>
      <c r="G1557" s="110"/>
      <c r="H1557" s="5"/>
    </row>
    <row r="1558" spans="1:8" s="32" customFormat="1">
      <c r="A1558" s="26" t="s">
        <v>16</v>
      </c>
      <c r="B1558" s="96" t="s">
        <v>287</v>
      </c>
      <c r="C1558" s="67">
        <v>31.14</v>
      </c>
      <c r="D1558" s="68" t="s">
        <v>26</v>
      </c>
      <c r="E1558" s="69"/>
      <c r="F1558" s="73">
        <f>C1558*E1558</f>
        <v>0</v>
      </c>
      <c r="G1558" s="70"/>
      <c r="H1558" s="31"/>
    </row>
    <row r="1559" spans="1:8" s="32" customFormat="1" ht="30">
      <c r="A1559" s="26" t="s">
        <v>19</v>
      </c>
      <c r="B1559" s="116" t="s">
        <v>288</v>
      </c>
      <c r="C1559" s="67">
        <v>24.54</v>
      </c>
      <c r="D1559" s="68" t="s">
        <v>26</v>
      </c>
      <c r="E1559" s="69"/>
      <c r="F1559" s="73">
        <f>C1559*E1559</f>
        <v>0</v>
      </c>
      <c r="G1559" s="70"/>
      <c r="H1559" s="31"/>
    </row>
    <row r="1560" spans="1:8" s="32" customFormat="1" ht="30">
      <c r="A1560" s="26" t="s">
        <v>22</v>
      </c>
      <c r="B1560" s="129" t="s">
        <v>505</v>
      </c>
      <c r="C1560" s="8">
        <v>28.34</v>
      </c>
      <c r="D1560" s="174" t="s">
        <v>26</v>
      </c>
      <c r="E1560" s="69"/>
      <c r="F1560" s="67">
        <f>C1560*E1560</f>
        <v>0</v>
      </c>
      <c r="G1560" s="180"/>
      <c r="H1560" s="31"/>
    </row>
    <row r="1561" spans="1:8">
      <c r="A1561" s="114" t="s">
        <v>24</v>
      </c>
      <c r="B1561" s="129" t="s">
        <v>506</v>
      </c>
      <c r="C1561" s="8">
        <v>52.2</v>
      </c>
      <c r="D1561" s="174" t="s">
        <v>21</v>
      </c>
      <c r="E1561" s="69"/>
      <c r="F1561" s="67">
        <f>C1561*E1561</f>
        <v>0</v>
      </c>
      <c r="G1561" s="180">
        <f>SUM(F1558:F1561)</f>
        <v>0</v>
      </c>
      <c r="H1561" s="5"/>
    </row>
    <row r="1562" spans="1:8">
      <c r="A1562" s="181"/>
      <c r="C1562" s="8"/>
      <c r="D1562" s="174"/>
      <c r="E1562" s="69"/>
      <c r="F1562" s="67"/>
      <c r="G1562" s="70"/>
      <c r="H1562" s="5"/>
    </row>
    <row r="1563" spans="1:8">
      <c r="A1563" s="162" t="s">
        <v>145</v>
      </c>
      <c r="B1563" s="163" t="s">
        <v>541</v>
      </c>
      <c r="C1563" s="7"/>
      <c r="D1563" s="164"/>
      <c r="E1563" s="109"/>
      <c r="F1563" s="109"/>
      <c r="G1563" s="110"/>
      <c r="H1563" s="5"/>
    </row>
    <row r="1564" spans="1:8">
      <c r="A1564" s="140" t="s">
        <v>16</v>
      </c>
      <c r="B1564" s="129" t="s">
        <v>542</v>
      </c>
      <c r="C1564" s="8">
        <v>25.6</v>
      </c>
      <c r="D1564" s="174" t="s">
        <v>26</v>
      </c>
      <c r="E1564" s="69"/>
      <c r="F1564" s="67">
        <f>C1564*E1564</f>
        <v>0</v>
      </c>
      <c r="G1564" s="70"/>
      <c r="H1564" s="5"/>
    </row>
    <row r="1565" spans="1:8">
      <c r="A1565" s="140" t="s">
        <v>19</v>
      </c>
      <c r="B1565" s="129" t="s">
        <v>543</v>
      </c>
      <c r="C1565" s="8">
        <f>C1564</f>
        <v>25.6</v>
      </c>
      <c r="D1565" s="174" t="s">
        <v>26</v>
      </c>
      <c r="E1565" s="69"/>
      <c r="F1565" s="67">
        <f>C1565*E1565</f>
        <v>0</v>
      </c>
      <c r="G1565" s="110"/>
      <c r="H1565" s="5"/>
    </row>
    <row r="1566" spans="1:8">
      <c r="A1566" s="140" t="s">
        <v>22</v>
      </c>
      <c r="B1566" s="129" t="s">
        <v>589</v>
      </c>
      <c r="C1566" s="8">
        <v>1</v>
      </c>
      <c r="D1566" s="174" t="s">
        <v>18</v>
      </c>
      <c r="E1566" s="69"/>
      <c r="F1566" s="67">
        <f>C1566*E1566</f>
        <v>0</v>
      </c>
      <c r="G1566" s="70">
        <f>SUM(F1564:F1566)</f>
        <v>0</v>
      </c>
      <c r="H1566" s="5"/>
    </row>
    <row r="1567" spans="1:8" s="32" customFormat="1">
      <c r="A1567" s="65" t="s">
        <v>148</v>
      </c>
      <c r="B1567" s="66" t="s">
        <v>146</v>
      </c>
      <c r="C1567" s="67"/>
      <c r="D1567" s="68"/>
      <c r="E1567" s="69"/>
      <c r="F1567" s="67"/>
      <c r="G1567" s="70"/>
      <c r="H1567" s="31"/>
    </row>
    <row r="1568" spans="1:8" s="32" customFormat="1" ht="45">
      <c r="A1568" s="26" t="s">
        <v>16</v>
      </c>
      <c r="B1568" s="116" t="s">
        <v>544</v>
      </c>
      <c r="C1568" s="67">
        <v>22.57</v>
      </c>
      <c r="D1568" s="68" t="s">
        <v>26</v>
      </c>
      <c r="E1568" s="69"/>
      <c r="F1568" s="73">
        <f>C1568*E1568</f>
        <v>0</v>
      </c>
      <c r="G1568" s="70"/>
      <c r="H1568" s="31"/>
    </row>
    <row r="1569" spans="1:11" s="32" customFormat="1" ht="30">
      <c r="A1569" s="26" t="s">
        <v>19</v>
      </c>
      <c r="B1569" s="116" t="s">
        <v>545</v>
      </c>
      <c r="C1569" s="67">
        <v>22.57</v>
      </c>
      <c r="D1569" s="68" t="s">
        <v>26</v>
      </c>
      <c r="E1569" s="69"/>
      <c r="F1569" s="73">
        <f>C1569*E1569</f>
        <v>0</v>
      </c>
      <c r="G1569" s="70">
        <f>SUM(F1568:F1569)</f>
        <v>0</v>
      </c>
      <c r="H1569" s="31"/>
    </row>
    <row r="1570" spans="1:11" s="32" customFormat="1">
      <c r="A1570" s="26"/>
      <c r="B1570" s="116"/>
      <c r="C1570" s="67"/>
      <c r="D1570" s="68"/>
      <c r="E1570" s="69"/>
      <c r="F1570" s="73"/>
      <c r="G1570" s="70"/>
      <c r="H1570" s="31"/>
    </row>
    <row r="1571" spans="1:11" ht="18" customHeight="1">
      <c r="A1571" s="106" t="s">
        <v>152</v>
      </c>
      <c r="B1571" s="122" t="s">
        <v>149</v>
      </c>
      <c r="C1571" s="123"/>
      <c r="D1571" s="124"/>
      <c r="E1571" s="120"/>
      <c r="F1571" s="125"/>
      <c r="H1571" s="127"/>
      <c r="I1571" s="127"/>
      <c r="J1571" s="128"/>
    </row>
    <row r="1572" spans="1:11" ht="30">
      <c r="A1572" s="51" t="s">
        <v>16</v>
      </c>
      <c r="B1572" s="116" t="s">
        <v>590</v>
      </c>
      <c r="C1572" s="123">
        <v>34.94</v>
      </c>
      <c r="D1572" s="29" t="s">
        <v>294</v>
      </c>
      <c r="E1572" s="120"/>
      <c r="F1572" s="73">
        <f>C1572*E1572</f>
        <v>0</v>
      </c>
      <c r="G1572" s="126">
        <f>SUM(F1572)</f>
        <v>0</v>
      </c>
      <c r="H1572" s="129"/>
      <c r="I1572" s="123"/>
      <c r="J1572" s="29"/>
    </row>
    <row r="1573" spans="1:11" ht="12.75" customHeight="1">
      <c r="A1573" s="143"/>
      <c r="C1573" s="56"/>
      <c r="E1573" s="56"/>
      <c r="H1573" s="5"/>
    </row>
    <row r="1574" spans="1:11" ht="18" customHeight="1">
      <c r="A1574" s="106" t="s">
        <v>158</v>
      </c>
      <c r="B1574" s="122" t="s">
        <v>153</v>
      </c>
      <c r="C1574" s="123"/>
      <c r="D1574" s="124"/>
      <c r="E1574" s="120"/>
      <c r="F1574" s="125"/>
      <c r="H1574" s="127"/>
      <c r="I1574" s="127"/>
      <c r="J1574" s="128"/>
    </row>
    <row r="1575" spans="1:11" ht="30">
      <c r="A1575" s="51" t="s">
        <v>16</v>
      </c>
      <c r="B1575" s="116" t="s">
        <v>591</v>
      </c>
      <c r="C1575" s="123">
        <v>3.06</v>
      </c>
      <c r="D1575" s="29" t="s">
        <v>26</v>
      </c>
      <c r="E1575" s="120"/>
      <c r="F1575" s="73">
        <f>C1575*E1575</f>
        <v>0</v>
      </c>
      <c r="G1575" s="126">
        <f>SUM(F1575)</f>
        <v>0</v>
      </c>
      <c r="H1575" s="129"/>
      <c r="I1575" s="123"/>
      <c r="J1575" s="29"/>
    </row>
    <row r="1576" spans="1:11" ht="12.75" customHeight="1">
      <c r="A1576" s="143"/>
      <c r="C1576" s="56"/>
      <c r="E1576" s="56"/>
      <c r="H1576" s="5"/>
    </row>
    <row r="1577" spans="1:11" s="32" customFormat="1">
      <c r="A1577" s="65" t="s">
        <v>161</v>
      </c>
      <c r="B1577" s="66" t="s">
        <v>258</v>
      </c>
      <c r="C1577" s="67"/>
      <c r="D1577" s="68"/>
      <c r="E1577" s="69"/>
      <c r="F1577" s="67"/>
      <c r="G1577" s="70"/>
      <c r="H1577" s="31"/>
    </row>
    <row r="1578" spans="1:11" s="32" customFormat="1">
      <c r="A1578" s="26" t="s">
        <v>16</v>
      </c>
      <c r="B1578" s="129" t="s">
        <v>453</v>
      </c>
      <c r="C1578" s="120">
        <f>SUM(C1579:C1580)</f>
        <v>53.71</v>
      </c>
      <c r="D1578" s="68" t="s">
        <v>26</v>
      </c>
      <c r="E1578" s="69"/>
      <c r="F1578" s="67">
        <f>C1578*E1578</f>
        <v>0</v>
      </c>
      <c r="G1578" s="70"/>
      <c r="H1578" s="31"/>
    </row>
    <row r="1579" spans="1:11" s="32" customFormat="1">
      <c r="A1579" s="26" t="s">
        <v>19</v>
      </c>
      <c r="B1579" s="129" t="s">
        <v>547</v>
      </c>
      <c r="C1579" s="120">
        <v>22.57</v>
      </c>
      <c r="D1579" s="68" t="s">
        <v>26</v>
      </c>
      <c r="E1579" s="69"/>
      <c r="F1579" s="67">
        <f>C1579*E1579</f>
        <v>0</v>
      </c>
      <c r="G1579" s="70"/>
      <c r="H1579" s="31"/>
    </row>
    <row r="1580" spans="1:11" s="32" customFormat="1">
      <c r="A1580" s="26" t="s">
        <v>19</v>
      </c>
      <c r="B1580" s="129" t="s">
        <v>455</v>
      </c>
      <c r="C1580" s="120">
        <v>31.14</v>
      </c>
      <c r="D1580" s="68" t="s">
        <v>26</v>
      </c>
      <c r="E1580" s="69"/>
      <c r="F1580" s="67">
        <f>C1580*E1580</f>
        <v>0</v>
      </c>
      <c r="G1580" s="70">
        <f>SUM(F1578:F1580)</f>
        <v>0</v>
      </c>
      <c r="H1580" s="31"/>
    </row>
    <row r="1581" spans="1:11" ht="15" customHeight="1">
      <c r="A1581" s="114"/>
      <c r="B1581" s="115"/>
      <c r="C1581" s="56"/>
      <c r="D1581" s="108"/>
      <c r="E1581" s="56"/>
      <c r="F1581" s="109"/>
      <c r="G1581" s="110"/>
      <c r="H1581" s="109"/>
    </row>
    <row r="1582" spans="1:11" s="32" customFormat="1">
      <c r="A1582" s="60"/>
      <c r="B1582" s="61" t="s">
        <v>596</v>
      </c>
      <c r="C1582" s="61"/>
      <c r="D1582" s="61"/>
      <c r="E1582" s="61"/>
      <c r="F1582" s="28" t="s">
        <v>35</v>
      </c>
      <c r="G1582" s="62">
        <f>SUM(G1538:G1580)</f>
        <v>0</v>
      </c>
      <c r="H1582" s="40"/>
    </row>
    <row r="1583" spans="1:11" s="32" customFormat="1">
      <c r="A1583" s="60"/>
      <c r="B1583" s="182"/>
      <c r="C1583" s="183"/>
      <c r="D1583" s="128"/>
      <c r="E1583" s="183"/>
      <c r="F1583" s="28"/>
      <c r="G1583" s="62"/>
      <c r="H1583" s="40"/>
    </row>
    <row r="1584" spans="1:11">
      <c r="A1584" s="162" t="s">
        <v>597</v>
      </c>
      <c r="B1584" s="163" t="s">
        <v>598</v>
      </c>
      <c r="C1584" s="7"/>
      <c r="D1584" s="164"/>
      <c r="E1584" s="109"/>
      <c r="F1584" s="109"/>
      <c r="G1584" s="110"/>
      <c r="H1584" s="115"/>
      <c r="I1584" s="115"/>
      <c r="J1584" s="115"/>
      <c r="K1584" s="115"/>
    </row>
    <row r="1585" spans="1:17" ht="12" customHeight="1">
      <c r="A1585" s="114"/>
      <c r="B1585" s="172"/>
      <c r="C1585" s="67"/>
      <c r="D1585" s="164"/>
      <c r="E1585" s="109"/>
      <c r="F1585" s="67"/>
      <c r="G1585" s="70"/>
      <c r="H1585" s="5"/>
    </row>
    <row r="1586" spans="1:17">
      <c r="A1586" s="162" t="s">
        <v>14</v>
      </c>
      <c r="B1586" s="163" t="s">
        <v>500</v>
      </c>
      <c r="C1586" s="135"/>
      <c r="D1586" s="164"/>
      <c r="E1586" s="109"/>
      <c r="F1586" s="109"/>
      <c r="G1586" s="110"/>
      <c r="H1586" s="115"/>
      <c r="I1586" s="115"/>
      <c r="J1586" s="115"/>
      <c r="K1586" s="115"/>
    </row>
    <row r="1587" spans="1:17">
      <c r="A1587" s="165" t="s">
        <v>16</v>
      </c>
      <c r="B1587" s="129" t="s">
        <v>501</v>
      </c>
      <c r="C1587" s="8">
        <v>1</v>
      </c>
      <c r="D1587" s="174" t="s">
        <v>195</v>
      </c>
      <c r="E1587" s="120"/>
      <c r="F1587" s="67">
        <f>C1587*E1587</f>
        <v>0</v>
      </c>
      <c r="G1587" s="70">
        <f>SUM(F1587)</f>
        <v>0</v>
      </c>
      <c r="H1587" s="164"/>
      <c r="I1587" s="166"/>
      <c r="J1587" s="167"/>
      <c r="K1587" s="115"/>
    </row>
    <row r="1588" spans="1:17" ht="12" customHeight="1">
      <c r="A1588" s="114"/>
      <c r="B1588" s="172"/>
      <c r="C1588" s="67"/>
      <c r="D1588" s="164"/>
      <c r="E1588" s="109"/>
      <c r="F1588" s="67"/>
      <c r="G1588" s="70"/>
      <c r="H1588" s="5"/>
    </row>
    <row r="1589" spans="1:17">
      <c r="A1589" s="162" t="s">
        <v>36</v>
      </c>
      <c r="B1589" s="163" t="s">
        <v>120</v>
      </c>
      <c r="C1589" s="169"/>
      <c r="D1589" s="164"/>
      <c r="E1589" s="109"/>
      <c r="F1589" s="109"/>
      <c r="G1589" s="110"/>
      <c r="H1589" s="164"/>
      <c r="I1589" s="166"/>
      <c r="J1589" s="167"/>
      <c r="K1589" s="115"/>
    </row>
    <row r="1590" spans="1:17">
      <c r="A1590" s="114" t="s">
        <v>16</v>
      </c>
      <c r="B1590" s="129" t="s">
        <v>121</v>
      </c>
      <c r="C1590" s="8">
        <v>11.09</v>
      </c>
      <c r="D1590" s="174" t="s">
        <v>29</v>
      </c>
      <c r="E1590" s="69"/>
      <c r="F1590" s="67">
        <f>C1590*E1590</f>
        <v>0</v>
      </c>
      <c r="G1590" s="180"/>
      <c r="H1590" s="115"/>
      <c r="I1590" s="163"/>
      <c r="J1590" s="167"/>
      <c r="K1590" s="115"/>
    </row>
    <row r="1591" spans="1:17">
      <c r="A1591" s="114" t="s">
        <v>19</v>
      </c>
      <c r="B1591" s="129" t="s">
        <v>206</v>
      </c>
      <c r="C1591" s="8">
        <v>7.46</v>
      </c>
      <c r="D1591" s="174" t="s">
        <v>29</v>
      </c>
      <c r="E1591" s="69"/>
      <c r="F1591" s="67">
        <f>C1591*E1591</f>
        <v>0</v>
      </c>
      <c r="G1591" s="180"/>
      <c r="H1591" s="164"/>
      <c r="I1591" s="166"/>
      <c r="J1591" s="115"/>
      <c r="K1591" s="115"/>
    </row>
    <row r="1592" spans="1:17">
      <c r="A1592" s="114" t="s">
        <v>22</v>
      </c>
      <c r="B1592" s="129" t="s">
        <v>204</v>
      </c>
      <c r="C1592" s="8">
        <v>6.96</v>
      </c>
      <c r="D1592" s="174" t="s">
        <v>29</v>
      </c>
      <c r="E1592" s="69"/>
      <c r="F1592" s="67">
        <f>C1592*E1592</f>
        <v>0</v>
      </c>
      <c r="G1592" s="180"/>
      <c r="H1592" s="115"/>
      <c r="I1592" s="166"/>
      <c r="J1592" s="115"/>
      <c r="K1592" s="115"/>
    </row>
    <row r="1593" spans="1:17">
      <c r="A1593" s="114" t="s">
        <v>24</v>
      </c>
      <c r="B1593" s="129" t="s">
        <v>208</v>
      </c>
      <c r="C1593" s="8">
        <v>11.22</v>
      </c>
      <c r="D1593" s="174" t="s">
        <v>29</v>
      </c>
      <c r="E1593" s="69"/>
      <c r="F1593" s="67">
        <f>C1593*E1593</f>
        <v>0</v>
      </c>
      <c r="G1593" s="70">
        <f>SUM(F1590:F1593)</f>
        <v>0</v>
      </c>
      <c r="H1593" s="175"/>
      <c r="I1593" s="166"/>
      <c r="J1593" s="115"/>
      <c r="K1593" s="115"/>
    </row>
    <row r="1594" spans="1:17" ht="12" customHeight="1">
      <c r="A1594" s="114"/>
      <c r="B1594" s="172"/>
      <c r="C1594" s="67"/>
      <c r="D1594" s="164"/>
      <c r="E1594" s="109"/>
      <c r="F1594" s="67"/>
      <c r="G1594" s="70"/>
      <c r="H1594" s="5"/>
    </row>
    <row r="1595" spans="1:17">
      <c r="A1595" s="162" t="s">
        <v>125</v>
      </c>
      <c r="B1595" s="163" t="s">
        <v>126</v>
      </c>
      <c r="C1595" s="169"/>
      <c r="D1595" s="164"/>
      <c r="E1595" s="109"/>
      <c r="F1595" s="109"/>
      <c r="G1595" s="110"/>
      <c r="H1595" s="5"/>
    </row>
    <row r="1596" spans="1:17" s="102" customFormat="1" ht="15.75" customHeight="1">
      <c r="A1596" s="51" t="s">
        <v>16</v>
      </c>
      <c r="B1596" s="58" t="s">
        <v>531</v>
      </c>
      <c r="C1596" s="52">
        <v>2.9</v>
      </c>
      <c r="D1596" s="49" t="s">
        <v>29</v>
      </c>
      <c r="E1596" s="54"/>
      <c r="F1596" s="55">
        <f>C1596*E1596</f>
        <v>0</v>
      </c>
      <c r="G1596" s="57"/>
      <c r="H1596" s="48"/>
      <c r="J1596" s="103"/>
      <c r="K1596" s="103"/>
      <c r="L1596" s="103"/>
      <c r="M1596" s="103"/>
      <c r="N1596" s="103"/>
      <c r="O1596" s="103"/>
      <c r="P1596" s="103"/>
      <c r="Q1596" s="103"/>
    </row>
    <row r="1597" spans="1:17" s="102" customFormat="1" ht="15.75" customHeight="1">
      <c r="A1597" s="51" t="s">
        <v>19</v>
      </c>
      <c r="B1597" s="129" t="s">
        <v>532</v>
      </c>
      <c r="C1597" s="8">
        <v>0.74</v>
      </c>
      <c r="D1597" s="174" t="s">
        <v>29</v>
      </c>
      <c r="E1597" s="69"/>
      <c r="F1597" s="67">
        <f>C1597*E1597</f>
        <v>0</v>
      </c>
      <c r="G1597" s="57"/>
      <c r="H1597" s="48"/>
      <c r="J1597" s="103"/>
      <c r="K1597" s="103"/>
      <c r="L1597" s="103"/>
      <c r="M1597" s="103"/>
      <c r="N1597" s="103"/>
      <c r="O1597" s="103"/>
      <c r="P1597" s="103"/>
      <c r="Q1597" s="103"/>
    </row>
    <row r="1598" spans="1:17" s="102" customFormat="1" ht="15.75" customHeight="1">
      <c r="A1598" s="51" t="s">
        <v>22</v>
      </c>
      <c r="B1598" s="129" t="s">
        <v>595</v>
      </c>
      <c r="C1598" s="8">
        <v>0.9</v>
      </c>
      <c r="D1598" s="174" t="s">
        <v>29</v>
      </c>
      <c r="E1598" s="69"/>
      <c r="F1598" s="67">
        <f>C1598*E1598</f>
        <v>0</v>
      </c>
      <c r="G1598" s="57"/>
      <c r="H1598" s="48"/>
      <c r="J1598" s="103"/>
      <c r="K1598" s="103"/>
      <c r="L1598" s="103"/>
      <c r="M1598" s="103"/>
      <c r="N1598" s="103"/>
      <c r="O1598" s="103"/>
      <c r="P1598" s="103"/>
      <c r="Q1598" s="103"/>
    </row>
    <row r="1599" spans="1:17" s="102" customFormat="1" ht="15.75" customHeight="1">
      <c r="A1599" s="51" t="s">
        <v>24</v>
      </c>
      <c r="B1599" s="129" t="s">
        <v>599</v>
      </c>
      <c r="C1599" s="8">
        <v>0.1</v>
      </c>
      <c r="D1599" s="174" t="s">
        <v>534</v>
      </c>
      <c r="E1599" s="69"/>
      <c r="F1599" s="67">
        <f>C1599*E1599</f>
        <v>0</v>
      </c>
      <c r="G1599" s="57"/>
      <c r="H1599" s="48"/>
      <c r="J1599" s="103"/>
      <c r="K1599" s="103"/>
      <c r="L1599" s="103"/>
      <c r="M1599" s="103"/>
      <c r="N1599" s="103"/>
      <c r="O1599" s="103"/>
      <c r="P1599" s="103"/>
      <c r="Q1599" s="103"/>
    </row>
    <row r="1600" spans="1:17" s="102" customFormat="1" ht="15.75" customHeight="1">
      <c r="A1600" s="51" t="s">
        <v>27</v>
      </c>
      <c r="B1600" s="129" t="s">
        <v>586</v>
      </c>
      <c r="C1600" s="8">
        <v>0.74</v>
      </c>
      <c r="D1600" s="174" t="s">
        <v>534</v>
      </c>
      <c r="E1600" s="69"/>
      <c r="F1600" s="67">
        <f>C1600*E1600</f>
        <v>0</v>
      </c>
      <c r="G1600" s="57"/>
      <c r="H1600" s="48"/>
      <c r="J1600" s="103"/>
      <c r="K1600" s="103"/>
      <c r="L1600" s="103"/>
      <c r="M1600" s="103"/>
      <c r="N1600" s="103"/>
      <c r="O1600" s="103"/>
      <c r="P1600" s="103"/>
      <c r="Q1600" s="103"/>
    </row>
    <row r="1601" spans="1:17" s="102" customFormat="1" ht="15.75" customHeight="1">
      <c r="A1601" s="186" t="s">
        <v>30</v>
      </c>
      <c r="B1601" s="129" t="s">
        <v>535</v>
      </c>
      <c r="C1601" s="8">
        <v>3.84</v>
      </c>
      <c r="D1601" s="174" t="s">
        <v>29</v>
      </c>
      <c r="E1601" s="69"/>
      <c r="F1601" s="67">
        <f>C1601*E1601</f>
        <v>0</v>
      </c>
      <c r="G1601" s="57">
        <f>SUM(F1596:F1601)</f>
        <v>0</v>
      </c>
      <c r="H1601" s="48"/>
      <c r="J1601" s="103"/>
      <c r="K1601" s="103"/>
      <c r="L1601" s="103"/>
      <c r="M1601" s="103"/>
      <c r="N1601" s="103"/>
      <c r="O1601" s="103"/>
      <c r="P1601" s="103"/>
      <c r="Q1601" s="103"/>
    </row>
    <row r="1602" spans="1:17" ht="12" customHeight="1">
      <c r="A1602" s="114"/>
      <c r="B1602" s="172"/>
      <c r="C1602" s="67"/>
      <c r="D1602" s="164"/>
      <c r="E1602" s="109"/>
      <c r="F1602" s="67"/>
      <c r="G1602" s="70"/>
      <c r="H1602" s="5"/>
    </row>
    <row r="1603" spans="1:17">
      <c r="A1603" s="162" t="s">
        <v>133</v>
      </c>
      <c r="B1603" s="163" t="s">
        <v>536</v>
      </c>
      <c r="C1603" s="169"/>
      <c r="D1603" s="164"/>
      <c r="E1603" s="109"/>
      <c r="F1603" s="109"/>
      <c r="G1603" s="110"/>
      <c r="H1603" s="5"/>
    </row>
    <row r="1604" spans="1:17" ht="30">
      <c r="A1604" s="114" t="s">
        <v>16</v>
      </c>
      <c r="B1604" s="129" t="s">
        <v>587</v>
      </c>
      <c r="C1604" s="8">
        <v>23.22</v>
      </c>
      <c r="D1604" s="174" t="s">
        <v>26</v>
      </c>
      <c r="E1604" s="69"/>
      <c r="F1604" s="67">
        <f>C1604*E1604</f>
        <v>0</v>
      </c>
      <c r="G1604" s="70"/>
      <c r="H1604" s="5"/>
    </row>
    <row r="1605" spans="1:17" ht="30">
      <c r="A1605" s="114" t="s">
        <v>19</v>
      </c>
      <c r="B1605" s="129" t="s">
        <v>588</v>
      </c>
      <c r="C1605" s="8">
        <v>41.12</v>
      </c>
      <c r="D1605" s="174" t="s">
        <v>29</v>
      </c>
      <c r="E1605" s="69"/>
      <c r="F1605" s="67">
        <f>C1605*E1605</f>
        <v>0</v>
      </c>
      <c r="G1605" s="70">
        <f>SUM(F1604:F1605)</f>
        <v>0</v>
      </c>
      <c r="H1605" s="5"/>
    </row>
    <row r="1606" spans="1:17" ht="12" customHeight="1">
      <c r="A1606" s="114"/>
      <c r="B1606" s="172"/>
      <c r="C1606" s="67"/>
      <c r="D1606" s="164"/>
      <c r="E1606" s="109"/>
      <c r="F1606" s="67"/>
      <c r="G1606" s="70"/>
      <c r="H1606" s="5"/>
    </row>
    <row r="1607" spans="1:17">
      <c r="A1607" s="162" t="s">
        <v>137</v>
      </c>
      <c r="B1607" s="163" t="s">
        <v>504</v>
      </c>
      <c r="C1607" s="7"/>
      <c r="D1607" s="164"/>
      <c r="E1607" s="109"/>
      <c r="F1607" s="109"/>
      <c r="G1607" s="110"/>
      <c r="H1607" s="5"/>
    </row>
    <row r="1608" spans="1:17" s="32" customFormat="1">
      <c r="A1608" s="26" t="s">
        <v>16</v>
      </c>
      <c r="B1608" s="96" t="s">
        <v>287</v>
      </c>
      <c r="C1608" s="67">
        <v>41.12</v>
      </c>
      <c r="D1608" s="68" t="s">
        <v>26</v>
      </c>
      <c r="E1608" s="69"/>
      <c r="F1608" s="73">
        <f>C1608*E1608</f>
        <v>0</v>
      </c>
      <c r="G1608" s="70"/>
      <c r="H1608" s="31"/>
    </row>
    <row r="1609" spans="1:17" s="32" customFormat="1" ht="30">
      <c r="A1609" s="26" t="s">
        <v>19</v>
      </c>
      <c r="B1609" s="116" t="s">
        <v>288</v>
      </c>
      <c r="C1609" s="67">
        <v>32.96</v>
      </c>
      <c r="D1609" s="68" t="s">
        <v>26</v>
      </c>
      <c r="E1609" s="69"/>
      <c r="F1609" s="73">
        <f>C1609*E1609</f>
        <v>0</v>
      </c>
      <c r="G1609" s="70"/>
      <c r="H1609" s="31"/>
    </row>
    <row r="1610" spans="1:17" s="32" customFormat="1" ht="30">
      <c r="A1610" s="26" t="s">
        <v>22</v>
      </c>
      <c r="B1610" s="129" t="s">
        <v>505</v>
      </c>
      <c r="C1610" s="8">
        <v>37.880000000000003</v>
      </c>
      <c r="D1610" s="174" t="s">
        <v>26</v>
      </c>
      <c r="E1610" s="69"/>
      <c r="F1610" s="67">
        <f>C1610*E1610</f>
        <v>0</v>
      </c>
      <c r="G1610" s="180"/>
      <c r="H1610" s="31"/>
    </row>
    <row r="1611" spans="1:17">
      <c r="A1611" s="114" t="s">
        <v>24</v>
      </c>
      <c r="B1611" s="129" t="s">
        <v>506</v>
      </c>
      <c r="C1611" s="8">
        <v>63.4</v>
      </c>
      <c r="D1611" s="174" t="s">
        <v>21</v>
      </c>
      <c r="E1611" s="69"/>
      <c r="F1611" s="67">
        <f>C1611*E1611</f>
        <v>0</v>
      </c>
      <c r="G1611" s="180">
        <f>SUM(F1608:F1611)</f>
        <v>0</v>
      </c>
      <c r="H1611" s="5"/>
    </row>
    <row r="1612" spans="1:17">
      <c r="A1612" s="181"/>
      <c r="C1612" s="8"/>
      <c r="D1612" s="174"/>
      <c r="E1612" s="69"/>
      <c r="F1612" s="67"/>
      <c r="G1612" s="70"/>
      <c r="H1612" s="5"/>
    </row>
    <row r="1613" spans="1:17">
      <c r="A1613" s="162" t="s">
        <v>145</v>
      </c>
      <c r="B1613" s="163" t="s">
        <v>541</v>
      </c>
      <c r="C1613" s="7"/>
      <c r="D1613" s="164"/>
      <c r="E1613" s="109"/>
      <c r="F1613" s="109"/>
      <c r="G1613" s="110"/>
      <c r="H1613" s="5"/>
    </row>
    <row r="1614" spans="1:17">
      <c r="A1614" s="140" t="s">
        <v>16</v>
      </c>
      <c r="B1614" s="129" t="s">
        <v>542</v>
      </c>
      <c r="C1614" s="8">
        <v>32</v>
      </c>
      <c r="D1614" s="174" t="s">
        <v>26</v>
      </c>
      <c r="E1614" s="69"/>
      <c r="F1614" s="67">
        <f>C1614*E1614</f>
        <v>0</v>
      </c>
      <c r="G1614" s="70"/>
      <c r="H1614" s="5"/>
    </row>
    <row r="1615" spans="1:17">
      <c r="A1615" s="140" t="s">
        <v>19</v>
      </c>
      <c r="B1615" s="129" t="s">
        <v>543</v>
      </c>
      <c r="C1615" s="8">
        <f>C1614</f>
        <v>32</v>
      </c>
      <c r="D1615" s="174" t="s">
        <v>26</v>
      </c>
      <c r="E1615" s="69"/>
      <c r="F1615" s="67">
        <f>C1615*E1615</f>
        <v>0</v>
      </c>
      <c r="G1615" s="110"/>
      <c r="H1615" s="5"/>
    </row>
    <row r="1616" spans="1:17">
      <c r="A1616" s="140" t="s">
        <v>22</v>
      </c>
      <c r="B1616" s="129" t="s">
        <v>589</v>
      </c>
      <c r="C1616" s="8">
        <v>1</v>
      </c>
      <c r="D1616" s="174" t="s">
        <v>18</v>
      </c>
      <c r="E1616" s="69"/>
      <c r="F1616" s="67">
        <f>C1616*E1616</f>
        <v>0</v>
      </c>
      <c r="G1616" s="70">
        <f>SUM(F1614:F1616)</f>
        <v>0</v>
      </c>
      <c r="H1616" s="5"/>
    </row>
    <row r="1617" spans="1:10" ht="12" customHeight="1">
      <c r="A1617" s="114"/>
      <c r="B1617" s="172"/>
      <c r="C1617" s="67"/>
      <c r="D1617" s="164"/>
      <c r="E1617" s="109"/>
      <c r="F1617" s="67"/>
      <c r="G1617" s="70"/>
      <c r="H1617" s="5"/>
    </row>
    <row r="1618" spans="1:10" s="32" customFormat="1">
      <c r="A1618" s="65" t="s">
        <v>148</v>
      </c>
      <c r="B1618" s="66" t="s">
        <v>146</v>
      </c>
      <c r="C1618" s="67"/>
      <c r="D1618" s="68"/>
      <c r="E1618" s="69"/>
      <c r="F1618" s="67"/>
      <c r="G1618" s="70"/>
      <c r="H1618" s="31"/>
    </row>
    <row r="1619" spans="1:10" s="32" customFormat="1" ht="45">
      <c r="A1619" s="26" t="s">
        <v>16</v>
      </c>
      <c r="B1619" s="116" t="s">
        <v>544</v>
      </c>
      <c r="C1619" s="67">
        <v>28.04</v>
      </c>
      <c r="D1619" s="68" t="s">
        <v>26</v>
      </c>
      <c r="E1619" s="69"/>
      <c r="F1619" s="73">
        <f>C1619*E1619</f>
        <v>0</v>
      </c>
      <c r="G1619" s="70"/>
      <c r="H1619" s="31"/>
    </row>
    <row r="1620" spans="1:10" s="32" customFormat="1" ht="30">
      <c r="A1620" s="26" t="s">
        <v>19</v>
      </c>
      <c r="B1620" s="116" t="s">
        <v>545</v>
      </c>
      <c r="C1620" s="67">
        <v>28.04</v>
      </c>
      <c r="D1620" s="68" t="s">
        <v>26</v>
      </c>
      <c r="E1620" s="69"/>
      <c r="F1620" s="73">
        <f>C1620*E1620</f>
        <v>0</v>
      </c>
      <c r="G1620" s="70">
        <f>SUM(F1619:F1620)</f>
        <v>0</v>
      </c>
      <c r="H1620" s="31"/>
    </row>
    <row r="1621" spans="1:10" s="32" customFormat="1">
      <c r="A1621" s="26"/>
      <c r="B1621" s="116"/>
      <c r="C1621" s="67"/>
      <c r="D1621" s="68"/>
      <c r="E1621" s="69"/>
      <c r="F1621" s="73"/>
      <c r="G1621" s="70"/>
      <c r="H1621" s="31"/>
    </row>
    <row r="1622" spans="1:10" ht="18" customHeight="1">
      <c r="A1622" s="106" t="s">
        <v>152</v>
      </c>
      <c r="B1622" s="122" t="s">
        <v>149</v>
      </c>
      <c r="C1622" s="123"/>
      <c r="D1622" s="124"/>
      <c r="E1622" s="120"/>
      <c r="F1622" s="125"/>
      <c r="H1622" s="127"/>
      <c r="I1622" s="127"/>
      <c r="J1622" s="128"/>
    </row>
    <row r="1623" spans="1:10" ht="30">
      <c r="A1623" s="51" t="s">
        <v>16</v>
      </c>
      <c r="B1623" s="116" t="s">
        <v>590</v>
      </c>
      <c r="C1623" s="123">
        <v>46.04</v>
      </c>
      <c r="D1623" s="29" t="s">
        <v>294</v>
      </c>
      <c r="E1623" s="120"/>
      <c r="F1623" s="73">
        <f>C1623*E1623</f>
        <v>0</v>
      </c>
      <c r="G1623" s="126">
        <f>SUM(F1623)</f>
        <v>0</v>
      </c>
      <c r="H1623" s="129"/>
      <c r="I1623" s="123"/>
      <c r="J1623" s="29"/>
    </row>
    <row r="1624" spans="1:10" ht="12.75" customHeight="1">
      <c r="A1624" s="143"/>
      <c r="C1624" s="56"/>
      <c r="E1624" s="56"/>
      <c r="H1624" s="5"/>
    </row>
    <row r="1625" spans="1:10" ht="18" customHeight="1">
      <c r="A1625" s="106" t="s">
        <v>158</v>
      </c>
      <c r="B1625" s="122" t="s">
        <v>153</v>
      </c>
      <c r="C1625" s="123"/>
      <c r="D1625" s="124"/>
      <c r="E1625" s="120"/>
      <c r="F1625" s="125"/>
      <c r="H1625" s="127"/>
      <c r="I1625" s="127"/>
      <c r="J1625" s="128"/>
    </row>
    <row r="1626" spans="1:10" ht="30">
      <c r="A1626" s="51" t="s">
        <v>16</v>
      </c>
      <c r="B1626" s="116" t="s">
        <v>591</v>
      </c>
      <c r="C1626" s="123">
        <v>3.06</v>
      </c>
      <c r="D1626" s="29" t="s">
        <v>26</v>
      </c>
      <c r="E1626" s="120"/>
      <c r="F1626" s="73">
        <f>C1626*E1626</f>
        <v>0</v>
      </c>
      <c r="G1626" s="126">
        <f>SUM(F1626)</f>
        <v>0</v>
      </c>
      <c r="H1626" s="129"/>
      <c r="I1626" s="123"/>
      <c r="J1626" s="29"/>
    </row>
    <row r="1627" spans="1:10" ht="12.75" customHeight="1">
      <c r="A1627" s="143"/>
      <c r="C1627" s="56"/>
      <c r="E1627" s="56"/>
      <c r="H1627" s="5"/>
    </row>
    <row r="1628" spans="1:10" s="32" customFormat="1">
      <c r="A1628" s="65" t="s">
        <v>161</v>
      </c>
      <c r="B1628" s="66" t="s">
        <v>258</v>
      </c>
      <c r="C1628" s="67"/>
      <c r="D1628" s="68"/>
      <c r="E1628" s="69"/>
      <c r="F1628" s="67"/>
      <c r="G1628" s="70"/>
      <c r="H1628" s="31"/>
    </row>
    <row r="1629" spans="1:10" s="32" customFormat="1">
      <c r="A1629" s="26" t="s">
        <v>16</v>
      </c>
      <c r="B1629" s="129" t="s">
        <v>453</v>
      </c>
      <c r="C1629" s="120">
        <f>SUM(C1630:C1631)</f>
        <v>74.08</v>
      </c>
      <c r="D1629" s="68" t="s">
        <v>26</v>
      </c>
      <c r="E1629" s="69"/>
      <c r="F1629" s="67">
        <f>C1629*E1629</f>
        <v>0</v>
      </c>
      <c r="G1629" s="70"/>
      <c r="H1629" s="31"/>
    </row>
    <row r="1630" spans="1:10" s="32" customFormat="1">
      <c r="A1630" s="26" t="s">
        <v>19</v>
      </c>
      <c r="B1630" s="129" t="s">
        <v>547</v>
      </c>
      <c r="C1630" s="120">
        <v>32.96</v>
      </c>
      <c r="D1630" s="68" t="s">
        <v>26</v>
      </c>
      <c r="E1630" s="69"/>
      <c r="F1630" s="67">
        <f>C1630*E1630</f>
        <v>0</v>
      </c>
      <c r="G1630" s="70"/>
      <c r="H1630" s="31"/>
    </row>
    <row r="1631" spans="1:10" s="32" customFormat="1">
      <c r="A1631" s="26" t="s">
        <v>19</v>
      </c>
      <c r="B1631" s="129" t="s">
        <v>455</v>
      </c>
      <c r="C1631" s="120">
        <v>41.12</v>
      </c>
      <c r="D1631" s="68" t="s">
        <v>26</v>
      </c>
      <c r="E1631" s="69"/>
      <c r="F1631" s="67">
        <f>C1631*E1631</f>
        <v>0</v>
      </c>
      <c r="G1631" s="70">
        <f>SUM(F1629:F1631)</f>
        <v>0</v>
      </c>
      <c r="H1631" s="31"/>
    </row>
    <row r="1632" spans="1:10" ht="15" customHeight="1">
      <c r="A1632" s="114"/>
      <c r="B1632" s="115"/>
      <c r="C1632" s="56"/>
      <c r="D1632" s="108"/>
      <c r="E1632" s="56"/>
      <c r="F1632" s="109"/>
      <c r="G1632" s="110"/>
      <c r="H1632" s="109"/>
    </row>
    <row r="1633" spans="1:17" s="32" customFormat="1">
      <c r="A1633" s="60"/>
      <c r="B1633" s="61" t="s">
        <v>600</v>
      </c>
      <c r="C1633" s="61"/>
      <c r="D1633" s="61"/>
      <c r="E1633" s="61"/>
      <c r="F1633" s="28" t="s">
        <v>35</v>
      </c>
      <c r="G1633" s="62">
        <f>SUM(G1587:G1631)</f>
        <v>0</v>
      </c>
      <c r="H1633" s="40"/>
    </row>
    <row r="1634" spans="1:17" s="32" customFormat="1">
      <c r="A1634" s="60"/>
      <c r="B1634" s="182"/>
      <c r="C1634" s="183"/>
      <c r="D1634" s="128"/>
      <c r="E1634" s="183"/>
      <c r="F1634" s="28"/>
      <c r="G1634" s="62"/>
      <c r="H1634" s="40"/>
    </row>
    <row r="1635" spans="1:17">
      <c r="A1635" s="184" t="s">
        <v>601</v>
      </c>
      <c r="B1635" s="163" t="s">
        <v>602</v>
      </c>
      <c r="C1635" s="7"/>
      <c r="D1635" s="164"/>
      <c r="E1635" s="109"/>
      <c r="F1635" s="109"/>
      <c r="G1635" s="110"/>
      <c r="H1635" s="115"/>
      <c r="I1635" s="115"/>
      <c r="J1635" s="115"/>
      <c r="K1635" s="115"/>
    </row>
    <row r="1636" spans="1:17" ht="12" customHeight="1">
      <c r="A1636" s="114"/>
      <c r="B1636" s="172"/>
      <c r="C1636" s="67"/>
      <c r="D1636" s="164"/>
      <c r="E1636" s="109"/>
      <c r="F1636" s="67"/>
      <c r="G1636" s="70"/>
      <c r="H1636" s="5"/>
    </row>
    <row r="1637" spans="1:17">
      <c r="A1637" s="162" t="s">
        <v>14</v>
      </c>
      <c r="B1637" s="163" t="s">
        <v>500</v>
      </c>
      <c r="C1637" s="135"/>
      <c r="D1637" s="164"/>
      <c r="E1637" s="109"/>
      <c r="F1637" s="109"/>
      <c r="G1637" s="110"/>
      <c r="H1637" s="115"/>
      <c r="I1637" s="115"/>
      <c r="J1637" s="115"/>
      <c r="K1637" s="115"/>
    </row>
    <row r="1638" spans="1:17">
      <c r="A1638" s="165" t="s">
        <v>16</v>
      </c>
      <c r="B1638" s="129" t="s">
        <v>501</v>
      </c>
      <c r="C1638" s="8">
        <v>1</v>
      </c>
      <c r="D1638" s="174" t="s">
        <v>195</v>
      </c>
      <c r="E1638" s="120"/>
      <c r="F1638" s="67">
        <f>C1638*E1638</f>
        <v>0</v>
      </c>
      <c r="G1638" s="70">
        <f>SUM(F1638)</f>
        <v>0</v>
      </c>
      <c r="H1638" s="164"/>
      <c r="I1638" s="166"/>
      <c r="J1638" s="167"/>
      <c r="K1638" s="115"/>
    </row>
    <row r="1639" spans="1:17" ht="12" customHeight="1">
      <c r="A1639" s="114"/>
      <c r="B1639" s="172"/>
      <c r="C1639" s="67"/>
      <c r="D1639" s="164"/>
      <c r="E1639" s="109"/>
      <c r="F1639" s="67"/>
      <c r="G1639" s="70"/>
      <c r="H1639" s="5"/>
    </row>
    <row r="1640" spans="1:17">
      <c r="A1640" s="162" t="s">
        <v>36</v>
      </c>
      <c r="B1640" s="163" t="s">
        <v>120</v>
      </c>
      <c r="C1640" s="169"/>
      <c r="D1640" s="164"/>
      <c r="E1640" s="109"/>
      <c r="F1640" s="109"/>
      <c r="G1640" s="110"/>
      <c r="H1640" s="164"/>
      <c r="I1640" s="166"/>
      <c r="J1640" s="167"/>
      <c r="K1640" s="115"/>
    </row>
    <row r="1641" spans="1:17">
      <c r="A1641" s="114" t="s">
        <v>16</v>
      </c>
      <c r="B1641" s="129" t="s">
        <v>121</v>
      </c>
      <c r="C1641" s="8">
        <v>12.21</v>
      </c>
      <c r="D1641" s="174" t="s">
        <v>29</v>
      </c>
      <c r="E1641" s="69"/>
      <c r="F1641" s="67">
        <f>C1641*E1641</f>
        <v>0</v>
      </c>
      <c r="G1641" s="180"/>
      <c r="H1641" s="115"/>
      <c r="I1641" s="163"/>
      <c r="J1641" s="167"/>
      <c r="K1641" s="115"/>
    </row>
    <row r="1642" spans="1:17">
      <c r="A1642" s="114" t="s">
        <v>19</v>
      </c>
      <c r="B1642" s="129" t="s">
        <v>206</v>
      </c>
      <c r="C1642" s="8">
        <v>15.87</v>
      </c>
      <c r="D1642" s="174" t="s">
        <v>29</v>
      </c>
      <c r="E1642" s="69"/>
      <c r="F1642" s="67">
        <f>C1642*E1642</f>
        <v>0</v>
      </c>
      <c r="G1642" s="180"/>
      <c r="H1642" s="164"/>
      <c r="I1642" s="166"/>
      <c r="J1642" s="115"/>
      <c r="K1642" s="115"/>
    </row>
    <row r="1643" spans="1:17">
      <c r="A1643" s="114" t="s">
        <v>22</v>
      </c>
      <c r="B1643" s="129" t="s">
        <v>204</v>
      </c>
      <c r="C1643" s="8">
        <v>4.01</v>
      </c>
      <c r="D1643" s="174" t="s">
        <v>29</v>
      </c>
      <c r="E1643" s="69"/>
      <c r="F1643" s="67">
        <f>C1643*E1643</f>
        <v>0</v>
      </c>
      <c r="G1643" s="180"/>
      <c r="H1643" s="115"/>
      <c r="I1643" s="166"/>
      <c r="J1643" s="115"/>
      <c r="K1643" s="115"/>
    </row>
    <row r="1644" spans="1:17">
      <c r="A1644" s="114" t="s">
        <v>24</v>
      </c>
      <c r="B1644" s="129" t="s">
        <v>208</v>
      </c>
      <c r="C1644" s="8">
        <v>0.88</v>
      </c>
      <c r="D1644" s="174" t="s">
        <v>29</v>
      </c>
      <c r="E1644" s="69"/>
      <c r="F1644" s="67">
        <f>C1644*E1644</f>
        <v>0</v>
      </c>
      <c r="G1644" s="70">
        <f>SUM(F1641:F1644)</f>
        <v>0</v>
      </c>
      <c r="H1644" s="175"/>
      <c r="I1644" s="166"/>
      <c r="J1644" s="115"/>
      <c r="K1644" s="115"/>
    </row>
    <row r="1645" spans="1:17" ht="12" customHeight="1">
      <c r="A1645" s="114"/>
      <c r="B1645" s="172"/>
      <c r="C1645" s="67"/>
      <c r="D1645" s="164"/>
      <c r="E1645" s="109"/>
      <c r="F1645" s="67"/>
      <c r="G1645" s="70"/>
      <c r="H1645" s="5"/>
    </row>
    <row r="1646" spans="1:17">
      <c r="A1646" s="162" t="s">
        <v>125</v>
      </c>
      <c r="B1646" s="163" t="s">
        <v>126</v>
      </c>
      <c r="C1646" s="169"/>
      <c r="D1646" s="164"/>
      <c r="E1646" s="109"/>
      <c r="F1646" s="109"/>
      <c r="G1646" s="110"/>
      <c r="H1646" s="5"/>
    </row>
    <row r="1647" spans="1:17" s="102" customFormat="1" ht="15.75" customHeight="1">
      <c r="A1647" s="51" t="s">
        <v>16</v>
      </c>
      <c r="B1647" s="58" t="s">
        <v>531</v>
      </c>
      <c r="C1647" s="52">
        <v>1.91</v>
      </c>
      <c r="D1647" s="49" t="s">
        <v>29</v>
      </c>
      <c r="E1647" s="69"/>
      <c r="F1647" s="55">
        <f>C1647*E1647</f>
        <v>0</v>
      </c>
      <c r="G1647" s="57"/>
      <c r="H1647" s="48"/>
      <c r="J1647" s="103"/>
      <c r="K1647" s="103"/>
      <c r="L1647" s="103"/>
      <c r="M1647" s="103"/>
      <c r="N1647" s="103"/>
      <c r="O1647" s="103"/>
      <c r="P1647" s="103"/>
      <c r="Q1647" s="103"/>
    </row>
    <row r="1648" spans="1:17" s="102" customFormat="1" ht="15.75" customHeight="1">
      <c r="A1648" s="51" t="s">
        <v>19</v>
      </c>
      <c r="B1648" s="58" t="s">
        <v>603</v>
      </c>
      <c r="C1648" s="52">
        <v>1.4</v>
      </c>
      <c r="D1648" s="49" t="s">
        <v>534</v>
      </c>
      <c r="E1648" s="69"/>
      <c r="F1648" s="55">
        <f>C1648*E1648</f>
        <v>0</v>
      </c>
      <c r="G1648" s="57"/>
      <c r="H1648" s="48"/>
      <c r="J1648" s="103"/>
      <c r="K1648" s="103"/>
      <c r="L1648" s="103"/>
      <c r="M1648" s="103"/>
      <c r="N1648" s="103"/>
      <c r="O1648" s="103"/>
      <c r="P1648" s="103"/>
      <c r="Q1648" s="103"/>
    </row>
    <row r="1649" spans="1:17" s="102" customFormat="1" ht="15.75" customHeight="1">
      <c r="A1649" s="51" t="s">
        <v>22</v>
      </c>
      <c r="B1649" s="129" t="s">
        <v>604</v>
      </c>
      <c r="C1649" s="8">
        <v>0.51</v>
      </c>
      <c r="D1649" s="49" t="s">
        <v>29</v>
      </c>
      <c r="E1649" s="69"/>
      <c r="F1649" s="55">
        <f>C1649*E1649</f>
        <v>0</v>
      </c>
      <c r="G1649" s="57"/>
      <c r="H1649" s="48"/>
      <c r="J1649" s="103"/>
      <c r="K1649" s="103"/>
      <c r="L1649" s="103"/>
      <c r="M1649" s="103"/>
      <c r="N1649" s="103"/>
      <c r="O1649" s="103"/>
      <c r="P1649" s="103"/>
      <c r="Q1649" s="103"/>
    </row>
    <row r="1650" spans="1:17" s="102" customFormat="1" ht="15.75" customHeight="1">
      <c r="A1650" s="51" t="s">
        <v>24</v>
      </c>
      <c r="B1650" s="129" t="s">
        <v>605</v>
      </c>
      <c r="C1650" s="8">
        <v>0.87</v>
      </c>
      <c r="D1650" s="49" t="s">
        <v>29</v>
      </c>
      <c r="E1650" s="69"/>
      <c r="F1650" s="55">
        <f>C1650*E1650</f>
        <v>0</v>
      </c>
      <c r="G1650" s="57"/>
      <c r="H1650" s="48"/>
      <c r="J1650" s="103"/>
      <c r="K1650" s="103"/>
      <c r="L1650" s="103"/>
      <c r="M1650" s="103"/>
      <c r="N1650" s="103"/>
      <c r="O1650" s="103"/>
      <c r="P1650" s="103"/>
      <c r="Q1650" s="103"/>
    </row>
    <row r="1651" spans="1:17" s="102" customFormat="1" ht="15.75" customHeight="1">
      <c r="A1651" s="51" t="s">
        <v>27</v>
      </c>
      <c r="B1651" s="129" t="s">
        <v>606</v>
      </c>
      <c r="C1651" s="8">
        <v>0.9</v>
      </c>
      <c r="D1651" s="49" t="s">
        <v>29</v>
      </c>
      <c r="E1651" s="69"/>
      <c r="F1651" s="55">
        <f>C1651*E1651</f>
        <v>0</v>
      </c>
      <c r="G1651" s="57"/>
      <c r="H1651" s="48"/>
      <c r="J1651" s="103"/>
      <c r="K1651" s="103"/>
      <c r="L1651" s="103"/>
      <c r="M1651" s="103"/>
      <c r="N1651" s="103"/>
      <c r="O1651" s="103"/>
      <c r="P1651" s="103"/>
      <c r="Q1651" s="103"/>
    </row>
    <row r="1652" spans="1:17" s="102" customFormat="1" ht="15.75" customHeight="1">
      <c r="A1652" s="186" t="s">
        <v>30</v>
      </c>
      <c r="B1652" s="129" t="s">
        <v>607</v>
      </c>
      <c r="C1652" s="8">
        <v>1.03</v>
      </c>
      <c r="D1652" s="49" t="s">
        <v>29</v>
      </c>
      <c r="E1652" s="69"/>
      <c r="F1652" s="55">
        <f>C1652*E1652</f>
        <v>0</v>
      </c>
      <c r="G1652" s="57"/>
      <c r="H1652" s="48"/>
      <c r="J1652" s="103"/>
      <c r="K1652" s="103"/>
      <c r="L1652" s="103"/>
      <c r="M1652" s="103"/>
      <c r="N1652" s="103"/>
      <c r="O1652" s="103"/>
      <c r="P1652" s="103"/>
      <c r="Q1652" s="103"/>
    </row>
    <row r="1653" spans="1:17" s="102" customFormat="1" ht="15.75" customHeight="1">
      <c r="A1653" s="186" t="s">
        <v>32</v>
      </c>
      <c r="B1653" s="129" t="s">
        <v>608</v>
      </c>
      <c r="C1653" s="8">
        <v>1.03</v>
      </c>
      <c r="D1653" s="49" t="s">
        <v>29</v>
      </c>
      <c r="E1653" s="69"/>
      <c r="F1653" s="55">
        <f>C1653*E1653</f>
        <v>0</v>
      </c>
      <c r="G1653" s="57"/>
      <c r="H1653" s="48"/>
      <c r="J1653" s="103"/>
      <c r="K1653" s="103"/>
      <c r="L1653" s="103"/>
      <c r="M1653" s="103"/>
      <c r="N1653" s="103"/>
      <c r="O1653" s="103"/>
      <c r="P1653" s="103"/>
      <c r="Q1653" s="103"/>
    </row>
    <row r="1654" spans="1:17" s="102" customFormat="1" ht="15.75" customHeight="1">
      <c r="A1654" s="186" t="s">
        <v>68</v>
      </c>
      <c r="B1654" s="129" t="s">
        <v>554</v>
      </c>
      <c r="C1654" s="8">
        <v>2.74</v>
      </c>
      <c r="D1654" s="49" t="s">
        <v>29</v>
      </c>
      <c r="E1654" s="69"/>
      <c r="F1654" s="55">
        <f>C1654*E1654</f>
        <v>0</v>
      </c>
      <c r="G1654" s="57"/>
      <c r="H1654" s="48"/>
      <c r="J1654" s="103"/>
      <c r="K1654" s="103"/>
      <c r="L1654" s="103"/>
      <c r="M1654" s="103"/>
      <c r="N1654" s="103"/>
      <c r="O1654" s="103"/>
      <c r="P1654" s="103"/>
      <c r="Q1654" s="103"/>
    </row>
    <row r="1655" spans="1:17" s="102" customFormat="1" ht="15.75" customHeight="1">
      <c r="A1655" s="186" t="s">
        <v>70</v>
      </c>
      <c r="B1655" s="129" t="s">
        <v>535</v>
      </c>
      <c r="C1655" s="8">
        <v>0.88</v>
      </c>
      <c r="D1655" s="49" t="s">
        <v>29</v>
      </c>
      <c r="E1655" s="69"/>
      <c r="F1655" s="55">
        <f>C1655*E1655</f>
        <v>0</v>
      </c>
      <c r="G1655" s="57">
        <f>SUM(F1647:F1655)</f>
        <v>0</v>
      </c>
      <c r="H1655" s="48"/>
      <c r="J1655" s="103"/>
      <c r="K1655" s="103"/>
      <c r="L1655" s="103"/>
      <c r="M1655" s="103"/>
      <c r="N1655" s="103"/>
      <c r="O1655" s="103"/>
      <c r="P1655" s="103"/>
      <c r="Q1655" s="103"/>
    </row>
    <row r="1656" spans="1:17" ht="12" customHeight="1">
      <c r="A1656" s="114"/>
      <c r="B1656" s="172"/>
      <c r="C1656" s="67"/>
      <c r="D1656" s="164"/>
      <c r="E1656" s="109"/>
      <c r="F1656" s="67"/>
      <c r="G1656" s="70"/>
      <c r="H1656" s="5"/>
    </row>
    <row r="1657" spans="1:17">
      <c r="A1657" s="162" t="s">
        <v>133</v>
      </c>
      <c r="B1657" s="163" t="s">
        <v>536</v>
      </c>
      <c r="C1657" s="169"/>
      <c r="D1657" s="164"/>
      <c r="E1657" s="109"/>
      <c r="F1657" s="109"/>
      <c r="G1657" s="110"/>
      <c r="H1657" s="5"/>
    </row>
    <row r="1658" spans="1:17" ht="30">
      <c r="A1658" s="114" t="s">
        <v>16</v>
      </c>
      <c r="B1658" s="129" t="s">
        <v>609</v>
      </c>
      <c r="C1658" s="8">
        <v>29.82</v>
      </c>
      <c r="D1658" s="174" t="s">
        <v>26</v>
      </c>
      <c r="E1658" s="69"/>
      <c r="F1658" s="67">
        <f>C1658*E1658</f>
        <v>0</v>
      </c>
      <c r="G1658" s="70"/>
      <c r="H1658" s="5"/>
    </row>
    <row r="1659" spans="1:17" ht="30">
      <c r="A1659" s="114" t="s">
        <v>19</v>
      </c>
      <c r="B1659" s="129" t="s">
        <v>610</v>
      </c>
      <c r="C1659" s="8">
        <v>58.88</v>
      </c>
      <c r="D1659" s="174" t="s">
        <v>29</v>
      </c>
      <c r="E1659" s="69"/>
      <c r="F1659" s="67">
        <f>C1659*E1659</f>
        <v>0</v>
      </c>
      <c r="G1659" s="70">
        <f>SUM(F1658:F1659)</f>
        <v>0</v>
      </c>
      <c r="H1659" s="5"/>
    </row>
    <row r="1660" spans="1:17" ht="12" customHeight="1">
      <c r="A1660" s="114"/>
      <c r="B1660" s="172"/>
      <c r="C1660" s="67"/>
      <c r="D1660" s="164"/>
      <c r="E1660" s="109"/>
      <c r="F1660" s="67"/>
      <c r="G1660" s="70"/>
      <c r="H1660" s="5"/>
    </row>
    <row r="1661" spans="1:17">
      <c r="A1661" s="162" t="s">
        <v>137</v>
      </c>
      <c r="B1661" s="163" t="s">
        <v>504</v>
      </c>
      <c r="C1661" s="7"/>
      <c r="D1661" s="164"/>
      <c r="E1661" s="109"/>
      <c r="F1661" s="109"/>
      <c r="G1661" s="110"/>
      <c r="H1661" s="5"/>
    </row>
    <row r="1662" spans="1:17" s="32" customFormat="1">
      <c r="A1662" s="26" t="s">
        <v>16</v>
      </c>
      <c r="B1662" s="96" t="s">
        <v>286</v>
      </c>
      <c r="C1662" s="67">
        <v>114.24</v>
      </c>
      <c r="D1662" s="68" t="s">
        <v>26</v>
      </c>
      <c r="E1662" s="69"/>
      <c r="F1662" s="73">
        <f>C1662*E1662</f>
        <v>0</v>
      </c>
      <c r="G1662" s="70"/>
      <c r="H1662" s="31"/>
    </row>
    <row r="1663" spans="1:17" s="32" customFormat="1">
      <c r="A1663" s="26" t="s">
        <v>19</v>
      </c>
      <c r="B1663" s="96" t="s">
        <v>287</v>
      </c>
      <c r="C1663" s="67">
        <v>68.13</v>
      </c>
      <c r="D1663" s="68" t="s">
        <v>26</v>
      </c>
      <c r="E1663" s="69"/>
      <c r="F1663" s="73">
        <f>C1663*E1663</f>
        <v>0</v>
      </c>
      <c r="G1663" s="70"/>
      <c r="H1663" s="31"/>
    </row>
    <row r="1664" spans="1:17" s="32" customFormat="1" ht="30">
      <c r="A1664" s="26" t="s">
        <v>22</v>
      </c>
      <c r="B1664" s="116" t="s">
        <v>288</v>
      </c>
      <c r="C1664" s="67">
        <v>60.57</v>
      </c>
      <c r="D1664" s="68" t="s">
        <v>26</v>
      </c>
      <c r="E1664" s="69"/>
      <c r="F1664" s="73">
        <f>C1664*E1664</f>
        <v>0</v>
      </c>
      <c r="G1664" s="70"/>
      <c r="H1664" s="31"/>
    </row>
    <row r="1665" spans="1:10" ht="30">
      <c r="A1665" s="114" t="s">
        <v>24</v>
      </c>
      <c r="B1665" s="129" t="s">
        <v>505</v>
      </c>
      <c r="C1665" s="8">
        <f>C1664</f>
        <v>60.57</v>
      </c>
      <c r="D1665" s="174" t="s">
        <v>26</v>
      </c>
      <c r="E1665" s="69"/>
      <c r="F1665" s="67">
        <f>C1665*E1665</f>
        <v>0</v>
      </c>
      <c r="G1665" s="180"/>
      <c r="H1665" s="5"/>
    </row>
    <row r="1666" spans="1:10">
      <c r="A1666" s="114" t="s">
        <v>27</v>
      </c>
      <c r="B1666" s="129" t="s">
        <v>506</v>
      </c>
      <c r="C1666" s="8">
        <v>132.68</v>
      </c>
      <c r="D1666" s="174" t="s">
        <v>21</v>
      </c>
      <c r="E1666" s="69"/>
      <c r="F1666" s="67">
        <f>C1666*E1666</f>
        <v>0</v>
      </c>
      <c r="G1666" s="180">
        <f>SUM(F1662:F1666)</f>
        <v>0</v>
      </c>
      <c r="H1666" s="5"/>
    </row>
    <row r="1667" spans="1:10">
      <c r="A1667" s="181"/>
      <c r="C1667" s="8"/>
      <c r="D1667" s="174"/>
      <c r="E1667" s="69"/>
      <c r="F1667" s="67"/>
      <c r="G1667" s="70"/>
      <c r="H1667" s="5"/>
    </row>
    <row r="1668" spans="1:10">
      <c r="A1668" s="162" t="s">
        <v>145</v>
      </c>
      <c r="B1668" s="163" t="s">
        <v>541</v>
      </c>
      <c r="C1668" s="7"/>
      <c r="D1668" s="164"/>
      <c r="E1668" s="109"/>
      <c r="F1668" s="109"/>
      <c r="G1668" s="110"/>
      <c r="H1668" s="5"/>
    </row>
    <row r="1669" spans="1:10">
      <c r="A1669" s="140" t="s">
        <v>16</v>
      </c>
      <c r="B1669" s="129" t="s">
        <v>521</v>
      </c>
      <c r="C1669" s="8">
        <v>21.95</v>
      </c>
      <c r="D1669" s="174" t="s">
        <v>26</v>
      </c>
      <c r="E1669" s="69"/>
      <c r="F1669" s="67">
        <f>C1669*E1669</f>
        <v>0</v>
      </c>
      <c r="G1669" s="70"/>
      <c r="H1669" s="5"/>
    </row>
    <row r="1670" spans="1:10">
      <c r="A1670" s="140" t="s">
        <v>19</v>
      </c>
      <c r="B1670" s="129" t="s">
        <v>611</v>
      </c>
      <c r="C1670" s="8">
        <f>C1669</f>
        <v>21.95</v>
      </c>
      <c r="D1670" s="174" t="s">
        <v>26</v>
      </c>
      <c r="E1670" s="69"/>
      <c r="F1670" s="67">
        <f>C1670*E1670</f>
        <v>0</v>
      </c>
      <c r="G1670" s="110"/>
      <c r="H1670" s="5"/>
    </row>
    <row r="1671" spans="1:10">
      <c r="A1671" s="140" t="s">
        <v>22</v>
      </c>
      <c r="B1671" s="129" t="s">
        <v>612</v>
      </c>
      <c r="C1671" s="8">
        <v>8</v>
      </c>
      <c r="D1671" s="174" t="s">
        <v>21</v>
      </c>
      <c r="E1671" s="69"/>
      <c r="F1671" s="67">
        <f>C1671*E1671</f>
        <v>0</v>
      </c>
      <c r="G1671" s="70">
        <f>SUM(F1669:F1671)</f>
        <v>0</v>
      </c>
      <c r="H1671" s="5"/>
    </row>
    <row r="1672" spans="1:10" ht="12" customHeight="1">
      <c r="A1672" s="114"/>
      <c r="B1672" s="172"/>
      <c r="C1672" s="67"/>
      <c r="D1672" s="164"/>
      <c r="E1672" s="109"/>
      <c r="F1672" s="67"/>
      <c r="G1672" s="70"/>
      <c r="H1672" s="5"/>
    </row>
    <row r="1673" spans="1:10" s="32" customFormat="1">
      <c r="A1673" s="65" t="s">
        <v>148</v>
      </c>
      <c r="B1673" s="66" t="s">
        <v>146</v>
      </c>
      <c r="C1673" s="67"/>
      <c r="D1673" s="68"/>
      <c r="E1673" s="69"/>
      <c r="F1673" s="67"/>
      <c r="G1673" s="70"/>
      <c r="H1673" s="31"/>
    </row>
    <row r="1674" spans="1:10" s="32" customFormat="1" ht="45">
      <c r="A1674" s="26" t="s">
        <v>16</v>
      </c>
      <c r="B1674" s="116" t="s">
        <v>544</v>
      </c>
      <c r="C1674" s="67">
        <v>19.760000000000002</v>
      </c>
      <c r="D1674" s="68" t="s">
        <v>26</v>
      </c>
      <c r="E1674" s="69"/>
      <c r="F1674" s="73">
        <f>C1674*E1674</f>
        <v>0</v>
      </c>
      <c r="G1674" s="70">
        <f>SUM(F1674)</f>
        <v>0</v>
      </c>
      <c r="H1674" s="31"/>
    </row>
    <row r="1675" spans="1:10" s="32" customFormat="1">
      <c r="A1675" s="26"/>
      <c r="B1675" s="116"/>
      <c r="C1675" s="67"/>
      <c r="D1675" s="68"/>
      <c r="E1675" s="69"/>
      <c r="F1675" s="73"/>
      <c r="G1675" s="70"/>
      <c r="H1675" s="31"/>
    </row>
    <row r="1676" spans="1:10" ht="18" customHeight="1">
      <c r="A1676" s="106" t="s">
        <v>152</v>
      </c>
      <c r="B1676" s="122" t="s">
        <v>149</v>
      </c>
      <c r="C1676" s="123"/>
      <c r="D1676" s="124"/>
      <c r="E1676" s="120"/>
      <c r="F1676" s="125"/>
      <c r="H1676" s="127"/>
      <c r="I1676" s="127"/>
      <c r="J1676" s="128"/>
    </row>
    <row r="1677" spans="1:10" ht="30">
      <c r="A1677" s="51" t="s">
        <v>16</v>
      </c>
      <c r="B1677" s="116" t="s">
        <v>590</v>
      </c>
      <c r="C1677" s="123">
        <v>75.12</v>
      </c>
      <c r="D1677" s="29" t="s">
        <v>294</v>
      </c>
      <c r="E1677" s="120"/>
      <c r="F1677" s="73">
        <f>C1677*E1677</f>
        <v>0</v>
      </c>
      <c r="G1677" s="126">
        <f>SUM(F1677)</f>
        <v>0</v>
      </c>
      <c r="H1677" s="129"/>
      <c r="I1677" s="123"/>
      <c r="J1677" s="29"/>
    </row>
    <row r="1678" spans="1:10" ht="12.75" customHeight="1">
      <c r="A1678" s="143"/>
      <c r="C1678" s="56"/>
      <c r="E1678" s="56"/>
      <c r="H1678" s="5"/>
    </row>
    <row r="1679" spans="1:10" ht="18" customHeight="1">
      <c r="A1679" s="106" t="s">
        <v>158</v>
      </c>
      <c r="B1679" s="122" t="s">
        <v>153</v>
      </c>
      <c r="C1679" s="123"/>
      <c r="D1679" s="124"/>
      <c r="E1679" s="120"/>
      <c r="F1679" s="125"/>
      <c r="H1679" s="127"/>
      <c r="I1679" s="127"/>
      <c r="J1679" s="128"/>
    </row>
    <row r="1680" spans="1:10">
      <c r="A1680" s="51" t="s">
        <v>16</v>
      </c>
      <c r="B1680" s="116" t="s">
        <v>613</v>
      </c>
      <c r="C1680" s="123">
        <v>14.26</v>
      </c>
      <c r="D1680" s="29" t="s">
        <v>26</v>
      </c>
      <c r="E1680" s="120"/>
      <c r="F1680" s="73">
        <f>C1680*E1680</f>
        <v>0</v>
      </c>
      <c r="G1680" s="126">
        <f>SUM(F1680)</f>
        <v>0</v>
      </c>
      <c r="H1680" s="129"/>
      <c r="I1680" s="123"/>
      <c r="J1680" s="29"/>
    </row>
    <row r="1681" spans="1:12" ht="12.75" customHeight="1">
      <c r="A1681" s="143"/>
      <c r="C1681" s="56"/>
      <c r="E1681" s="56"/>
      <c r="H1681" s="5"/>
    </row>
    <row r="1682" spans="1:12" s="32" customFormat="1">
      <c r="A1682" s="65" t="s">
        <v>161</v>
      </c>
      <c r="B1682" s="66" t="s">
        <v>258</v>
      </c>
      <c r="C1682" s="67"/>
      <c r="D1682" s="68"/>
      <c r="E1682" s="69"/>
      <c r="F1682" s="67"/>
      <c r="G1682" s="70"/>
      <c r="H1682" s="31"/>
    </row>
    <row r="1683" spans="1:12" s="32" customFormat="1">
      <c r="A1683" s="26" t="s">
        <v>16</v>
      </c>
      <c r="B1683" s="129" t="s">
        <v>453</v>
      </c>
      <c r="C1683" s="120">
        <f>SUM(C1684:C1685)</f>
        <v>182.37</v>
      </c>
      <c r="D1683" s="68" t="s">
        <v>26</v>
      </c>
      <c r="E1683" s="69"/>
      <c r="F1683" s="67">
        <f>C1683*E1683</f>
        <v>0</v>
      </c>
      <c r="G1683" s="70"/>
      <c r="H1683" s="31"/>
    </row>
    <row r="1684" spans="1:12" s="32" customFormat="1">
      <c r="A1684" s="26" t="s">
        <v>19</v>
      </c>
      <c r="B1684" s="129" t="s">
        <v>547</v>
      </c>
      <c r="C1684" s="120">
        <v>114.24</v>
      </c>
      <c r="D1684" s="68" t="s">
        <v>26</v>
      </c>
      <c r="E1684" s="69"/>
      <c r="F1684" s="67">
        <f>C1684*E1684</f>
        <v>0</v>
      </c>
      <c r="G1684" s="70"/>
      <c r="H1684" s="31"/>
    </row>
    <row r="1685" spans="1:12" s="32" customFormat="1">
      <c r="A1685" s="26" t="s">
        <v>22</v>
      </c>
      <c r="B1685" s="129" t="s">
        <v>455</v>
      </c>
      <c r="C1685" s="120">
        <v>68.13</v>
      </c>
      <c r="D1685" s="68" t="s">
        <v>26</v>
      </c>
      <c r="E1685" s="69"/>
      <c r="F1685" s="67">
        <f>C1685*E1685</f>
        <v>0</v>
      </c>
      <c r="G1685" s="70">
        <f>SUM(F1683:F1685)</f>
        <v>0</v>
      </c>
      <c r="H1685" s="31"/>
    </row>
    <row r="1686" spans="1:12" ht="15" customHeight="1">
      <c r="A1686" s="114"/>
      <c r="B1686" s="115"/>
      <c r="C1686" s="56"/>
      <c r="D1686" s="108"/>
      <c r="E1686" s="56"/>
      <c r="F1686" s="109"/>
      <c r="G1686" s="110"/>
      <c r="H1686" s="109"/>
    </row>
    <row r="1687" spans="1:12" s="32" customFormat="1">
      <c r="A1687" s="60"/>
      <c r="B1687" s="61" t="s">
        <v>614</v>
      </c>
      <c r="C1687" s="61"/>
      <c r="D1687" s="61"/>
      <c r="E1687" s="61"/>
      <c r="F1687" s="28" t="s">
        <v>35</v>
      </c>
      <c r="G1687" s="62">
        <f>SUM(G1638:G1685)</f>
        <v>0</v>
      </c>
      <c r="H1687" s="40"/>
    </row>
    <row r="1688" spans="1:12" s="32" customFormat="1">
      <c r="A1688" s="60"/>
      <c r="B1688" s="182"/>
      <c r="C1688" s="183"/>
      <c r="D1688" s="128"/>
      <c r="E1688" s="183"/>
      <c r="F1688" s="28"/>
      <c r="G1688" s="62"/>
      <c r="H1688" s="40"/>
    </row>
    <row r="1689" spans="1:12" s="123" customFormat="1">
      <c r="A1689" s="187" t="s">
        <v>615</v>
      </c>
      <c r="B1689" s="188" t="s">
        <v>616</v>
      </c>
      <c r="C1689" s="189"/>
      <c r="D1689" s="190"/>
      <c r="E1689" s="189"/>
      <c r="F1689" s="191"/>
      <c r="G1689" s="189"/>
      <c r="H1689" s="192"/>
      <c r="K1689" s="5"/>
      <c r="L1689" s="5"/>
    </row>
    <row r="1690" spans="1:12" s="123" customFormat="1">
      <c r="A1690" s="140"/>
      <c r="B1690" s="189"/>
      <c r="C1690" s="189"/>
      <c r="D1690" s="190"/>
      <c r="E1690" s="189"/>
      <c r="F1690" s="191"/>
      <c r="G1690" s="189"/>
      <c r="H1690" s="192"/>
      <c r="K1690" s="5"/>
      <c r="L1690" s="5"/>
    </row>
    <row r="1691" spans="1:12">
      <c r="A1691" s="162" t="s">
        <v>14</v>
      </c>
      <c r="B1691" s="163" t="s">
        <v>120</v>
      </c>
      <c r="C1691" s="169"/>
      <c r="D1691" s="164"/>
      <c r="E1691" s="109"/>
      <c r="F1691" s="109"/>
      <c r="G1691" s="110"/>
      <c r="H1691" s="164"/>
      <c r="I1691" s="166"/>
      <c r="J1691" s="167"/>
      <c r="K1691" s="115"/>
    </row>
    <row r="1692" spans="1:12">
      <c r="A1692" s="26" t="s">
        <v>16</v>
      </c>
      <c r="B1692" s="129" t="s">
        <v>617</v>
      </c>
      <c r="C1692" s="8">
        <v>610.38</v>
      </c>
      <c r="D1692" s="68" t="s">
        <v>29</v>
      </c>
      <c r="E1692" s="69"/>
      <c r="F1692" s="67">
        <f>C1692*E1692</f>
        <v>0</v>
      </c>
      <c r="G1692" s="70"/>
      <c r="H1692" s="115"/>
      <c r="I1692" s="163"/>
      <c r="J1692" s="167"/>
      <c r="K1692" s="115"/>
    </row>
    <row r="1693" spans="1:12">
      <c r="A1693" s="26" t="s">
        <v>19</v>
      </c>
      <c r="B1693" s="129" t="s">
        <v>618</v>
      </c>
      <c r="C1693" s="8">
        <v>1065.1400000000001</v>
      </c>
      <c r="D1693" s="68" t="s">
        <v>29</v>
      </c>
      <c r="E1693" s="69"/>
      <c r="F1693" s="67">
        <f>C1693*E1693</f>
        <v>0</v>
      </c>
      <c r="G1693" s="70"/>
      <c r="H1693" s="115"/>
      <c r="I1693" s="163"/>
      <c r="J1693" s="167"/>
      <c r="K1693" s="115"/>
    </row>
    <row r="1694" spans="1:12">
      <c r="A1694" s="26" t="s">
        <v>22</v>
      </c>
      <c r="B1694" s="129" t="s">
        <v>619</v>
      </c>
      <c r="C1694" s="8">
        <v>406.92</v>
      </c>
      <c r="D1694" s="68" t="s">
        <v>29</v>
      </c>
      <c r="E1694" s="69"/>
      <c r="F1694" s="67">
        <f>C1694*E1694</f>
        <v>0</v>
      </c>
      <c r="G1694" s="70"/>
      <c r="H1694" s="115"/>
      <c r="I1694" s="163"/>
      <c r="J1694" s="167"/>
      <c r="K1694" s="115"/>
    </row>
    <row r="1695" spans="1:12">
      <c r="A1695" s="114" t="s">
        <v>24</v>
      </c>
      <c r="B1695" s="129" t="s">
        <v>620</v>
      </c>
      <c r="C1695" s="8">
        <v>710.09</v>
      </c>
      <c r="D1695" s="68" t="s">
        <v>29</v>
      </c>
      <c r="E1695" s="69"/>
      <c r="F1695" s="67">
        <f>C1695*E1695</f>
        <v>0</v>
      </c>
      <c r="G1695" s="70"/>
      <c r="H1695" s="115"/>
      <c r="I1695" s="163"/>
      <c r="J1695" s="167"/>
      <c r="K1695" s="115"/>
    </row>
    <row r="1696" spans="1:12">
      <c r="A1696" s="114" t="s">
        <v>27</v>
      </c>
      <c r="B1696" s="129" t="s">
        <v>621</v>
      </c>
      <c r="C1696" s="8">
        <v>529</v>
      </c>
      <c r="D1696" s="68" t="s">
        <v>29</v>
      </c>
      <c r="E1696" s="69"/>
      <c r="F1696" s="67">
        <f>C1696*E1696</f>
        <v>0</v>
      </c>
      <c r="G1696" s="70"/>
      <c r="H1696" s="115"/>
      <c r="I1696" s="163"/>
      <c r="J1696" s="167"/>
      <c r="K1696" s="115"/>
    </row>
    <row r="1697" spans="1:12">
      <c r="A1697" s="114" t="s">
        <v>30</v>
      </c>
      <c r="B1697" s="129" t="s">
        <v>622</v>
      </c>
      <c r="C1697" s="8">
        <v>923.12</v>
      </c>
      <c r="D1697" s="68" t="s">
        <v>29</v>
      </c>
      <c r="E1697" s="69"/>
      <c r="F1697" s="67">
        <f t="shared" ref="F1697" si="30">C1697*E1697</f>
        <v>0</v>
      </c>
      <c r="G1697" s="70">
        <f>SUM(F1692:F1697)</f>
        <v>0</v>
      </c>
      <c r="H1697" s="115"/>
      <c r="I1697" s="163"/>
      <c r="J1697" s="167"/>
      <c r="K1697" s="115"/>
    </row>
    <row r="1698" spans="1:12">
      <c r="A1698" s="114"/>
      <c r="C1698" s="8"/>
      <c r="D1698" s="174"/>
      <c r="E1698" s="69"/>
      <c r="F1698" s="67"/>
      <c r="G1698" s="70"/>
      <c r="H1698" s="115"/>
      <c r="I1698" s="163"/>
      <c r="J1698" s="167"/>
      <c r="K1698" s="115"/>
    </row>
    <row r="1699" spans="1:12">
      <c r="A1699" s="162" t="s">
        <v>36</v>
      </c>
      <c r="B1699" s="188" t="s">
        <v>623</v>
      </c>
      <c r="C1699" s="8"/>
      <c r="D1699" s="174"/>
      <c r="E1699" s="69"/>
      <c r="F1699" s="67"/>
      <c r="G1699" s="70"/>
      <c r="H1699" s="115"/>
      <c r="I1699" s="163"/>
      <c r="J1699" s="167"/>
      <c r="K1699" s="115"/>
    </row>
    <row r="1700" spans="1:12" ht="45">
      <c r="A1700" s="26" t="s">
        <v>16</v>
      </c>
      <c r="B1700" s="129" t="s">
        <v>624</v>
      </c>
      <c r="C1700" s="8">
        <v>390.97999999999996</v>
      </c>
      <c r="D1700" s="68" t="s">
        <v>21</v>
      </c>
      <c r="E1700" s="69"/>
      <c r="F1700" s="67">
        <f>C1700*E1700</f>
        <v>0</v>
      </c>
      <c r="G1700" s="70"/>
      <c r="H1700" s="115"/>
      <c r="I1700" s="163"/>
      <c r="J1700" s="167"/>
      <c r="K1700" s="115"/>
    </row>
    <row r="1701" spans="1:12" s="193" customFormat="1" ht="45">
      <c r="A1701" s="26" t="s">
        <v>19</v>
      </c>
      <c r="B1701" s="129" t="s">
        <v>625</v>
      </c>
      <c r="C1701" s="8">
        <v>272.63</v>
      </c>
      <c r="D1701" s="68" t="s">
        <v>21</v>
      </c>
      <c r="E1701" s="69"/>
      <c r="F1701" s="67">
        <f>C1701*E1701</f>
        <v>0</v>
      </c>
      <c r="G1701" s="70"/>
    </row>
    <row r="1702" spans="1:12" s="193" customFormat="1" ht="30">
      <c r="A1702" s="26" t="s">
        <v>22</v>
      </c>
      <c r="B1702" s="129" t="s">
        <v>626</v>
      </c>
      <c r="C1702" s="8">
        <v>85.210000000000008</v>
      </c>
      <c r="D1702" s="68" t="s">
        <v>21</v>
      </c>
      <c r="E1702" s="69"/>
      <c r="F1702" s="67">
        <f>C1702*E1702</f>
        <v>0</v>
      </c>
      <c r="G1702" s="70"/>
    </row>
    <row r="1703" spans="1:12" s="193" customFormat="1" ht="30">
      <c r="A1703" s="114" t="s">
        <v>24</v>
      </c>
      <c r="B1703" s="129" t="s">
        <v>627</v>
      </c>
      <c r="C1703" s="8">
        <v>73.38</v>
      </c>
      <c r="D1703" s="68" t="s">
        <v>21</v>
      </c>
      <c r="E1703" s="69"/>
      <c r="F1703" s="67">
        <f>C1703*E1703</f>
        <v>0</v>
      </c>
      <c r="G1703" s="70"/>
    </row>
    <row r="1704" spans="1:12" s="193" customFormat="1" ht="30">
      <c r="A1704" s="114" t="s">
        <v>27</v>
      </c>
      <c r="B1704" s="129" t="s">
        <v>628</v>
      </c>
      <c r="C1704" s="8">
        <v>241.90000000000003</v>
      </c>
      <c r="D1704" s="68" t="s">
        <v>21</v>
      </c>
      <c r="E1704" s="69"/>
      <c r="F1704" s="67">
        <f t="shared" ref="F1704" si="31">C1704*E1704</f>
        <v>0</v>
      </c>
      <c r="G1704" s="70"/>
    </row>
    <row r="1705" spans="1:12" s="193" customFormat="1" ht="30">
      <c r="A1705" s="114" t="s">
        <v>30</v>
      </c>
      <c r="B1705" s="129" t="s">
        <v>629</v>
      </c>
      <c r="C1705" s="8">
        <v>453.73</v>
      </c>
      <c r="D1705" s="68" t="s">
        <v>26</v>
      </c>
      <c r="E1705" s="69"/>
      <c r="F1705" s="67">
        <f>C1705*E1705</f>
        <v>0</v>
      </c>
      <c r="G1705" s="70"/>
    </row>
    <row r="1706" spans="1:12" s="193" customFormat="1" ht="30">
      <c r="A1706" s="114" t="s">
        <v>32</v>
      </c>
      <c r="B1706" s="129" t="s">
        <v>630</v>
      </c>
      <c r="C1706" s="8">
        <v>444.28</v>
      </c>
      <c r="D1706" s="68" t="s">
        <v>26</v>
      </c>
      <c r="E1706" s="69"/>
      <c r="F1706" s="67">
        <f>C1706*E1706</f>
        <v>0</v>
      </c>
      <c r="G1706" s="70"/>
    </row>
    <row r="1707" spans="1:12" s="193" customFormat="1" ht="30">
      <c r="A1707" s="114" t="s">
        <v>68</v>
      </c>
      <c r="B1707" s="129" t="s">
        <v>631</v>
      </c>
      <c r="C1707" s="8">
        <v>222.05</v>
      </c>
      <c r="D1707" s="68" t="s">
        <v>26</v>
      </c>
      <c r="E1707" s="69"/>
      <c r="F1707" s="67">
        <f>C1707*E1707</f>
        <v>0</v>
      </c>
      <c r="G1707" s="70"/>
    </row>
    <row r="1708" spans="1:12" s="193" customFormat="1">
      <c r="A1708" s="114" t="s">
        <v>70</v>
      </c>
      <c r="B1708" s="129" t="s">
        <v>632</v>
      </c>
      <c r="C1708" s="8">
        <v>93</v>
      </c>
      <c r="D1708" s="68" t="s">
        <v>18</v>
      </c>
      <c r="E1708" s="69"/>
      <c r="F1708" s="67">
        <f>C1708*E1708</f>
        <v>0</v>
      </c>
      <c r="G1708" s="70"/>
    </row>
    <row r="1709" spans="1:12" s="193" customFormat="1">
      <c r="A1709" s="114" t="s">
        <v>112</v>
      </c>
      <c r="B1709" s="129" t="s">
        <v>633</v>
      </c>
      <c r="C1709" s="8">
        <v>196</v>
      </c>
      <c r="D1709" s="68" t="s">
        <v>18</v>
      </c>
      <c r="E1709" s="69"/>
      <c r="F1709" s="67">
        <f>C1709*E1709</f>
        <v>0</v>
      </c>
      <c r="G1709" s="70">
        <f>SUM(F1700:F1709)</f>
        <v>0</v>
      </c>
    </row>
    <row r="1710" spans="1:12" s="193" customFormat="1" ht="14.25">
      <c r="A1710" s="194"/>
      <c r="B1710" s="188"/>
      <c r="C1710" s="70"/>
      <c r="D1710" s="195"/>
      <c r="E1710" s="70"/>
      <c r="F1710" s="70"/>
      <c r="G1710" s="70"/>
    </row>
    <row r="1711" spans="1:12" s="123" customFormat="1">
      <c r="A1711" s="162" t="s">
        <v>125</v>
      </c>
      <c r="B1711" s="188" t="s">
        <v>634</v>
      </c>
      <c r="C1711" s="8"/>
      <c r="D1711" s="174"/>
      <c r="E1711" s="69"/>
      <c r="F1711" s="67"/>
      <c r="G1711" s="180"/>
      <c r="H1711" s="192"/>
      <c r="K1711" s="5"/>
      <c r="L1711" s="5"/>
    </row>
    <row r="1712" spans="1:12" s="123" customFormat="1" ht="30">
      <c r="A1712" s="114" t="s">
        <v>16</v>
      </c>
      <c r="B1712" s="129" t="s">
        <v>635</v>
      </c>
      <c r="C1712" s="8">
        <v>897.55000000000007</v>
      </c>
      <c r="D1712" s="174" t="s">
        <v>26</v>
      </c>
      <c r="E1712" s="69"/>
      <c r="F1712" s="67">
        <f>C1712*E1712</f>
        <v>0</v>
      </c>
      <c r="G1712" s="180"/>
      <c r="H1712" s="192"/>
      <c r="K1712" s="5"/>
      <c r="L1712" s="5"/>
    </row>
    <row r="1713" spans="1:12" s="123" customFormat="1" ht="30">
      <c r="A1713" s="114" t="s">
        <v>19</v>
      </c>
      <c r="B1713" s="129" t="s">
        <v>636</v>
      </c>
      <c r="C1713" s="8">
        <v>790.08</v>
      </c>
      <c r="D1713" s="174" t="s">
        <v>26</v>
      </c>
      <c r="E1713" s="69"/>
      <c r="F1713" s="67">
        <f>C1713*E1713</f>
        <v>0</v>
      </c>
      <c r="G1713" s="180"/>
      <c r="H1713" s="192"/>
      <c r="K1713" s="5"/>
      <c r="L1713" s="5"/>
    </row>
    <row r="1714" spans="1:12" s="123" customFormat="1" ht="30">
      <c r="A1714" s="114" t="s">
        <v>22</v>
      </c>
      <c r="B1714" s="129" t="s">
        <v>637</v>
      </c>
      <c r="C1714" s="8">
        <v>1031.0999999999999</v>
      </c>
      <c r="D1714" s="174" t="s">
        <v>26</v>
      </c>
      <c r="E1714" s="69"/>
      <c r="F1714" s="67">
        <f>C1714*E1714</f>
        <v>0</v>
      </c>
      <c r="H1714" s="192"/>
      <c r="K1714" s="5"/>
      <c r="L1714" s="5"/>
    </row>
    <row r="1715" spans="1:12" s="32" customFormat="1" ht="30">
      <c r="A1715" s="26" t="s">
        <v>19</v>
      </c>
      <c r="B1715" s="96" t="s">
        <v>638</v>
      </c>
      <c r="C1715" s="67">
        <v>1</v>
      </c>
      <c r="D1715" s="68" t="s">
        <v>18</v>
      </c>
      <c r="E1715" s="69"/>
      <c r="F1715" s="67">
        <f>C1715*E1715</f>
        <v>0</v>
      </c>
      <c r="G1715" s="180">
        <f>SUM(F1712:F1715)</f>
        <v>0</v>
      </c>
      <c r="H1715" s="31"/>
    </row>
    <row r="1716" spans="1:12" s="123" customFormat="1">
      <c r="A1716" s="196"/>
      <c r="B1716" s="188"/>
      <c r="C1716" s="8"/>
      <c r="D1716" s="174"/>
      <c r="E1716" s="69"/>
      <c r="F1716" s="67"/>
      <c r="G1716" s="180"/>
      <c r="H1716" s="192"/>
      <c r="K1716" s="5"/>
      <c r="L1716" s="5"/>
    </row>
    <row r="1717" spans="1:12" s="123" customFormat="1">
      <c r="A1717" s="196" t="s">
        <v>133</v>
      </c>
      <c r="B1717" s="188" t="s">
        <v>639</v>
      </c>
      <c r="C1717" s="8"/>
      <c r="D1717" s="174"/>
      <c r="E1717" s="69"/>
      <c r="F1717" s="67"/>
      <c r="G1717" s="180"/>
      <c r="H1717" s="192"/>
      <c r="K1717" s="5"/>
      <c r="L1717" s="5"/>
    </row>
    <row r="1718" spans="1:12" s="123" customFormat="1" ht="16.5" customHeight="1">
      <c r="A1718" s="114" t="s">
        <v>16</v>
      </c>
      <c r="B1718" s="129" t="s">
        <v>640</v>
      </c>
      <c r="C1718" s="8">
        <v>62</v>
      </c>
      <c r="D1718" s="174" t="s">
        <v>18</v>
      </c>
      <c r="E1718" s="56"/>
      <c r="F1718" s="67">
        <f>C1718*E1718</f>
        <v>0</v>
      </c>
      <c r="G1718" s="70">
        <f>SUM(F1718)</f>
        <v>0</v>
      </c>
      <c r="H1718" s="192"/>
      <c r="K1718" s="5"/>
      <c r="L1718" s="5"/>
    </row>
    <row r="1719" spans="1:12" s="32" customFormat="1">
      <c r="A1719" s="26"/>
      <c r="B1719" s="96"/>
      <c r="C1719" s="67"/>
      <c r="D1719" s="68"/>
      <c r="E1719" s="69"/>
      <c r="F1719" s="67"/>
      <c r="G1719" s="70"/>
      <c r="H1719" s="31"/>
    </row>
    <row r="1720" spans="1:12" s="123" customFormat="1">
      <c r="A1720" s="140"/>
      <c r="B1720" s="61" t="s">
        <v>641</v>
      </c>
      <c r="C1720" s="61"/>
      <c r="D1720" s="61"/>
      <c r="E1720" s="61"/>
      <c r="F1720" s="28" t="s">
        <v>35</v>
      </c>
      <c r="G1720" s="62">
        <f>SUM(G1697:G1718)</f>
        <v>0</v>
      </c>
      <c r="H1720" s="192"/>
      <c r="K1720" s="5"/>
      <c r="L1720" s="5"/>
    </row>
    <row r="1721" spans="1:12" s="123" customFormat="1" ht="12" customHeight="1">
      <c r="A1721" s="114"/>
      <c r="D1721" s="124"/>
      <c r="G1721" s="137"/>
      <c r="H1721" s="192"/>
      <c r="K1721" s="5"/>
      <c r="L1721" s="5"/>
    </row>
    <row r="1722" spans="1:12" s="123" customFormat="1">
      <c r="A1722" s="197" t="s">
        <v>642</v>
      </c>
      <c r="B1722" s="188" t="s">
        <v>643</v>
      </c>
      <c r="C1722" s="189"/>
      <c r="D1722" s="190"/>
      <c r="E1722" s="189"/>
      <c r="F1722" s="191"/>
      <c r="G1722" s="189"/>
      <c r="H1722" s="192"/>
      <c r="K1722" s="5"/>
      <c r="L1722" s="5"/>
    </row>
    <row r="1723" spans="1:12" s="123" customFormat="1">
      <c r="A1723" s="140"/>
      <c r="B1723" s="189"/>
      <c r="C1723" s="189"/>
      <c r="D1723" s="190"/>
      <c r="E1723" s="189"/>
      <c r="F1723" s="191"/>
      <c r="G1723" s="189"/>
      <c r="H1723" s="192"/>
      <c r="K1723" s="5"/>
      <c r="L1723" s="5"/>
    </row>
    <row r="1724" spans="1:12" s="123" customFormat="1" ht="15" customHeight="1">
      <c r="A1724" s="196" t="s">
        <v>14</v>
      </c>
      <c r="B1724" s="188" t="s">
        <v>500</v>
      </c>
      <c r="C1724" s="8"/>
      <c r="D1724" s="174"/>
      <c r="E1724" s="69"/>
      <c r="F1724" s="67"/>
      <c r="G1724" s="180"/>
      <c r="H1724" s="192"/>
      <c r="K1724" s="5"/>
      <c r="L1724" s="5"/>
    </row>
    <row r="1725" spans="1:12" s="123" customFormat="1" ht="75">
      <c r="A1725" s="114" t="s">
        <v>16</v>
      </c>
      <c r="B1725" s="129" t="s">
        <v>644</v>
      </c>
      <c r="C1725" s="8">
        <v>1</v>
      </c>
      <c r="D1725" s="174" t="s">
        <v>18</v>
      </c>
      <c r="E1725" s="69"/>
      <c r="F1725" s="67">
        <f>C1725*E1725</f>
        <v>0</v>
      </c>
      <c r="G1725" s="180">
        <f>SUM(F1725)</f>
        <v>0</v>
      </c>
      <c r="H1725" s="192"/>
      <c r="K1725" s="5"/>
      <c r="L1725" s="5"/>
    </row>
    <row r="1726" spans="1:12" s="123" customFormat="1" ht="15.75" customHeight="1">
      <c r="A1726" s="114"/>
      <c r="D1726" s="124"/>
      <c r="G1726" s="137"/>
      <c r="H1726" s="192"/>
      <c r="K1726" s="5"/>
      <c r="L1726" s="5"/>
    </row>
    <row r="1727" spans="1:12" s="123" customFormat="1" ht="15.75" customHeight="1">
      <c r="A1727" s="114"/>
      <c r="D1727" s="124"/>
      <c r="G1727" s="137"/>
      <c r="H1727" s="192"/>
      <c r="K1727" s="5"/>
      <c r="L1727" s="5"/>
    </row>
    <row r="1728" spans="1:12" s="123" customFormat="1" ht="15.75" customHeight="1">
      <c r="A1728" s="114"/>
      <c r="D1728" s="124"/>
      <c r="G1728" s="137"/>
      <c r="H1728" s="192"/>
      <c r="K1728" s="5"/>
      <c r="L1728" s="5"/>
    </row>
    <row r="1729" spans="1:12" s="123" customFormat="1" ht="15.75" customHeight="1">
      <c r="A1729" s="114"/>
      <c r="D1729" s="124"/>
      <c r="G1729" s="137"/>
      <c r="H1729" s="192"/>
      <c r="K1729" s="5"/>
      <c r="L1729" s="5"/>
    </row>
    <row r="1730" spans="1:12" s="123" customFormat="1" ht="15.75" customHeight="1">
      <c r="A1730" s="114"/>
      <c r="D1730" s="124"/>
      <c r="G1730" s="137"/>
      <c r="H1730" s="192"/>
      <c r="K1730" s="5"/>
      <c r="L1730" s="5"/>
    </row>
    <row r="1731" spans="1:12" s="123" customFormat="1" ht="15.75" customHeight="1">
      <c r="A1731" s="198" t="s">
        <v>36</v>
      </c>
      <c r="B1731" s="107" t="s">
        <v>645</v>
      </c>
      <c r="D1731" s="199"/>
      <c r="E1731" s="125"/>
      <c r="G1731" s="137"/>
      <c r="H1731" s="192"/>
      <c r="K1731" s="5"/>
      <c r="L1731" s="5"/>
    </row>
    <row r="1732" spans="1:12" s="123" customFormat="1" ht="75">
      <c r="A1732" s="114" t="s">
        <v>16</v>
      </c>
      <c r="B1732" s="200" t="s">
        <v>646</v>
      </c>
      <c r="C1732" s="123">
        <v>902</v>
      </c>
      <c r="D1732" s="199" t="s">
        <v>647</v>
      </c>
      <c r="E1732" s="138"/>
      <c r="F1732" s="67">
        <f>C1732*E1732</f>
        <v>0</v>
      </c>
      <c r="G1732" s="137"/>
      <c r="H1732" s="192"/>
      <c r="K1732" s="5"/>
      <c r="L1732" s="5"/>
    </row>
    <row r="1733" spans="1:12" s="123" customFormat="1" ht="45">
      <c r="A1733" s="114" t="s">
        <v>19</v>
      </c>
      <c r="B1733" s="200" t="s">
        <v>648</v>
      </c>
      <c r="C1733" s="123">
        <v>36.08</v>
      </c>
      <c r="D1733" s="199" t="s">
        <v>647</v>
      </c>
      <c r="E1733" s="138"/>
      <c r="F1733" s="67">
        <f>C1733*E1733</f>
        <v>0</v>
      </c>
      <c r="G1733" s="137"/>
      <c r="H1733" s="192"/>
      <c r="K1733" s="5"/>
      <c r="L1733" s="5"/>
    </row>
    <row r="1734" spans="1:12" s="123" customFormat="1" ht="135">
      <c r="A1734" s="114" t="s">
        <v>22</v>
      </c>
      <c r="B1734" s="116" t="s">
        <v>649</v>
      </c>
      <c r="C1734" s="123">
        <v>1</v>
      </c>
      <c r="D1734" s="199" t="s">
        <v>18</v>
      </c>
      <c r="E1734" s="138"/>
      <c r="F1734" s="67">
        <f>C1734*E1734</f>
        <v>0</v>
      </c>
      <c r="G1734" s="180">
        <f>SUM(F1732:F1734)</f>
        <v>0</v>
      </c>
      <c r="H1734" s="192"/>
      <c r="K1734" s="5"/>
      <c r="L1734" s="5"/>
    </row>
    <row r="1735" spans="1:12" s="123" customFormat="1" ht="12" customHeight="1">
      <c r="A1735" s="114"/>
      <c r="D1735" s="124"/>
      <c r="G1735" s="137"/>
      <c r="H1735" s="192"/>
      <c r="K1735" s="5"/>
      <c r="L1735" s="5"/>
    </row>
    <row r="1736" spans="1:12" s="123" customFormat="1" ht="59.25" customHeight="1">
      <c r="A1736" s="198" t="s">
        <v>125</v>
      </c>
      <c r="B1736" s="107" t="s">
        <v>650</v>
      </c>
      <c r="D1736" s="199"/>
      <c r="E1736" s="125"/>
      <c r="G1736" s="137"/>
      <c r="H1736" s="192"/>
      <c r="K1736" s="5"/>
      <c r="L1736" s="5"/>
    </row>
    <row r="1737" spans="1:12" s="123" customFormat="1" ht="45">
      <c r="A1737" s="114" t="s">
        <v>16</v>
      </c>
      <c r="B1737" s="200" t="s">
        <v>651</v>
      </c>
      <c r="C1737" s="123">
        <v>1</v>
      </c>
      <c r="D1737" s="199" t="s">
        <v>18</v>
      </c>
      <c r="E1737" s="138"/>
      <c r="F1737" s="67">
        <f>C1737*E1737</f>
        <v>0</v>
      </c>
      <c r="G1737" s="137"/>
      <c r="H1737" s="192"/>
      <c r="K1737" s="5"/>
      <c r="L1737" s="5"/>
    </row>
    <row r="1738" spans="1:12" s="123" customFormat="1" ht="60">
      <c r="A1738" s="114" t="s">
        <v>19</v>
      </c>
      <c r="B1738" s="200" t="s">
        <v>652</v>
      </c>
      <c r="C1738" s="123">
        <v>1</v>
      </c>
      <c r="D1738" s="199" t="s">
        <v>18</v>
      </c>
      <c r="E1738" s="138"/>
      <c r="F1738" s="67">
        <f>C1738*E1738</f>
        <v>0</v>
      </c>
      <c r="G1738" s="137"/>
      <c r="H1738" s="192"/>
      <c r="K1738" s="5"/>
      <c r="L1738" s="5"/>
    </row>
    <row r="1739" spans="1:12" s="123" customFormat="1" ht="60">
      <c r="A1739" s="114" t="s">
        <v>22</v>
      </c>
      <c r="B1739" s="200" t="s">
        <v>653</v>
      </c>
      <c r="C1739" s="123">
        <v>1</v>
      </c>
      <c r="D1739" s="199" t="s">
        <v>18</v>
      </c>
      <c r="E1739" s="138"/>
      <c r="F1739" s="67">
        <f>C1739*E1739</f>
        <v>0</v>
      </c>
      <c r="G1739" s="137"/>
      <c r="H1739" s="192"/>
      <c r="K1739" s="5"/>
      <c r="L1739" s="5"/>
    </row>
    <row r="1740" spans="1:12" s="123" customFormat="1" ht="30">
      <c r="A1740" s="114" t="s">
        <v>24</v>
      </c>
      <c r="B1740" s="200" t="s">
        <v>654</v>
      </c>
      <c r="C1740" s="123">
        <v>1</v>
      </c>
      <c r="D1740" s="199" t="s">
        <v>18</v>
      </c>
      <c r="E1740" s="138"/>
      <c r="F1740" s="67">
        <f>C1740*E1740</f>
        <v>0</v>
      </c>
      <c r="G1740" s="137"/>
      <c r="H1740" s="192"/>
      <c r="K1740" s="5"/>
      <c r="L1740" s="5"/>
    </row>
    <row r="1741" spans="1:12" s="123" customFormat="1" ht="30">
      <c r="A1741" s="114" t="s">
        <v>27</v>
      </c>
      <c r="B1741" s="200" t="s">
        <v>655</v>
      </c>
      <c r="C1741" s="123">
        <v>1</v>
      </c>
      <c r="D1741" s="199" t="s">
        <v>195</v>
      </c>
      <c r="E1741" s="138"/>
      <c r="F1741" s="67">
        <f>C1741*E1741</f>
        <v>0</v>
      </c>
      <c r="G1741" s="137"/>
      <c r="H1741" s="192"/>
      <c r="K1741" s="5"/>
      <c r="L1741" s="5"/>
    </row>
    <row r="1742" spans="1:12" s="123" customFormat="1" ht="30">
      <c r="A1742" s="114" t="s">
        <v>30</v>
      </c>
      <c r="B1742" s="200" t="s">
        <v>656</v>
      </c>
      <c r="C1742" s="123">
        <v>1</v>
      </c>
      <c r="D1742" s="199" t="s">
        <v>195</v>
      </c>
      <c r="E1742" s="138"/>
      <c r="F1742" s="67">
        <f>C1742*E1742</f>
        <v>0</v>
      </c>
      <c r="G1742" s="180">
        <f>SUM(F1737:F1742)</f>
        <v>0</v>
      </c>
      <c r="H1742" s="192"/>
      <c r="K1742" s="5"/>
      <c r="L1742" s="5"/>
    </row>
    <row r="1743" spans="1:12" s="123" customFormat="1">
      <c r="A1743" s="114"/>
      <c r="B1743" s="200"/>
      <c r="D1743" s="199"/>
      <c r="E1743" s="138"/>
      <c r="F1743" s="67"/>
      <c r="G1743" s="180"/>
      <c r="H1743" s="192"/>
      <c r="K1743" s="5"/>
      <c r="L1743" s="5"/>
    </row>
    <row r="1744" spans="1:12" s="123" customFormat="1">
      <c r="A1744" s="198" t="s">
        <v>133</v>
      </c>
      <c r="B1744" s="107" t="s">
        <v>657</v>
      </c>
      <c r="D1744" s="199"/>
      <c r="E1744" s="125"/>
      <c r="G1744" s="137"/>
      <c r="H1744" s="192"/>
      <c r="K1744" s="5"/>
      <c r="L1744" s="5"/>
    </row>
    <row r="1745" spans="1:12" s="123" customFormat="1" ht="45">
      <c r="A1745" s="114" t="s">
        <v>16</v>
      </c>
      <c r="B1745" s="200" t="s">
        <v>658</v>
      </c>
      <c r="C1745" s="123">
        <v>1</v>
      </c>
      <c r="D1745" s="199" t="s">
        <v>18</v>
      </c>
      <c r="E1745" s="138"/>
      <c r="F1745" s="67">
        <f>C1745*E1745</f>
        <v>0</v>
      </c>
      <c r="G1745" s="137"/>
      <c r="H1745" s="192"/>
      <c r="K1745" s="5"/>
      <c r="L1745" s="5"/>
    </row>
    <row r="1746" spans="1:12" s="123" customFormat="1" ht="45">
      <c r="A1746" s="114" t="s">
        <v>19</v>
      </c>
      <c r="B1746" s="200" t="s">
        <v>659</v>
      </c>
      <c r="C1746" s="123">
        <v>1</v>
      </c>
      <c r="D1746" s="199" t="s">
        <v>18</v>
      </c>
      <c r="E1746" s="138"/>
      <c r="F1746" s="67">
        <f>C1746*E1746</f>
        <v>0</v>
      </c>
      <c r="G1746" s="137"/>
      <c r="H1746" s="192"/>
      <c r="K1746" s="5"/>
      <c r="L1746" s="5"/>
    </row>
    <row r="1747" spans="1:12" s="123" customFormat="1" ht="45">
      <c r="A1747" s="114" t="s">
        <v>22</v>
      </c>
      <c r="B1747" s="200" t="s">
        <v>660</v>
      </c>
      <c r="C1747" s="123">
        <v>1</v>
      </c>
      <c r="D1747" s="199" t="s">
        <v>18</v>
      </c>
      <c r="E1747" s="138"/>
      <c r="F1747" s="67">
        <f>C1747*E1747</f>
        <v>0</v>
      </c>
      <c r="G1747" s="137"/>
      <c r="H1747" s="192"/>
      <c r="K1747" s="5"/>
      <c r="L1747" s="5"/>
    </row>
    <row r="1748" spans="1:12" s="123" customFormat="1" ht="30.75" customHeight="1">
      <c r="A1748" s="114" t="s">
        <v>24</v>
      </c>
      <c r="B1748" s="200" t="s">
        <v>661</v>
      </c>
      <c r="C1748" s="123">
        <v>1</v>
      </c>
      <c r="D1748" s="199" t="s">
        <v>18</v>
      </c>
      <c r="E1748" s="138"/>
      <c r="F1748" s="67">
        <f>C1748*E1748</f>
        <v>0</v>
      </c>
      <c r="G1748" s="137"/>
      <c r="H1748" s="192"/>
      <c r="K1748" s="5"/>
      <c r="L1748" s="5"/>
    </row>
    <row r="1749" spans="1:12" s="123" customFormat="1" ht="33" customHeight="1">
      <c r="A1749" s="114" t="s">
        <v>27</v>
      </c>
      <c r="B1749" s="200" t="s">
        <v>662</v>
      </c>
      <c r="C1749" s="123">
        <v>1</v>
      </c>
      <c r="D1749" s="199" t="s">
        <v>18</v>
      </c>
      <c r="E1749" s="138"/>
      <c r="F1749" s="67">
        <f>C1749*E1749</f>
        <v>0</v>
      </c>
      <c r="G1749" s="137"/>
      <c r="H1749" s="192"/>
      <c r="K1749" s="5"/>
      <c r="L1749" s="5"/>
    </row>
    <row r="1750" spans="1:12" s="123" customFormat="1" ht="30">
      <c r="A1750" s="114" t="s">
        <v>30</v>
      </c>
      <c r="B1750" s="200" t="s">
        <v>663</v>
      </c>
      <c r="C1750" s="123">
        <v>1</v>
      </c>
      <c r="D1750" s="199" t="s">
        <v>18</v>
      </c>
      <c r="E1750" s="138"/>
      <c r="F1750" s="67">
        <f>C1750*E1750</f>
        <v>0</v>
      </c>
      <c r="G1750" s="137"/>
      <c r="H1750" s="192"/>
      <c r="K1750" s="5"/>
      <c r="L1750" s="5"/>
    </row>
    <row r="1751" spans="1:12" s="123" customFormat="1" ht="30">
      <c r="A1751" s="114" t="s">
        <v>32</v>
      </c>
      <c r="B1751" s="200" t="s">
        <v>664</v>
      </c>
      <c r="C1751" s="123">
        <v>1</v>
      </c>
      <c r="D1751" s="199" t="s">
        <v>18</v>
      </c>
      <c r="E1751" s="138"/>
      <c r="F1751" s="67">
        <f>C1751*E1751</f>
        <v>0</v>
      </c>
      <c r="G1751" s="137"/>
      <c r="H1751" s="192"/>
      <c r="K1751" s="5"/>
      <c r="L1751" s="5"/>
    </row>
    <row r="1752" spans="1:12" s="123" customFormat="1" ht="30">
      <c r="A1752" s="114" t="s">
        <v>68</v>
      </c>
      <c r="B1752" s="200" t="s">
        <v>665</v>
      </c>
      <c r="C1752" s="123">
        <v>53</v>
      </c>
      <c r="D1752" s="199" t="s">
        <v>18</v>
      </c>
      <c r="E1752" s="138"/>
      <c r="F1752" s="67">
        <f>C1752*E1752</f>
        <v>0</v>
      </c>
      <c r="G1752" s="137"/>
      <c r="H1752" s="192"/>
      <c r="K1752" s="5"/>
      <c r="L1752" s="5"/>
    </row>
    <row r="1753" spans="1:12" s="123" customFormat="1" ht="45">
      <c r="A1753" s="114" t="s">
        <v>70</v>
      </c>
      <c r="B1753" s="200" t="s">
        <v>666</v>
      </c>
      <c r="C1753" s="123">
        <v>1</v>
      </c>
      <c r="D1753" s="199" t="s">
        <v>18</v>
      </c>
      <c r="E1753" s="138"/>
      <c r="F1753" s="67">
        <f>C1753*E1753</f>
        <v>0</v>
      </c>
      <c r="G1753" s="137"/>
      <c r="H1753" s="192"/>
      <c r="K1753" s="5"/>
      <c r="L1753" s="5"/>
    </row>
    <row r="1754" spans="1:12" s="123" customFormat="1" ht="30">
      <c r="A1754" s="114" t="s">
        <v>112</v>
      </c>
      <c r="B1754" s="200" t="s">
        <v>667</v>
      </c>
      <c r="C1754" s="123">
        <v>1</v>
      </c>
      <c r="D1754" s="199" t="s">
        <v>18</v>
      </c>
      <c r="E1754" s="138"/>
      <c r="F1754" s="67">
        <f>C1754*E1754</f>
        <v>0</v>
      </c>
      <c r="G1754" s="137"/>
      <c r="H1754" s="192"/>
      <c r="K1754" s="5"/>
      <c r="L1754" s="5"/>
    </row>
    <row r="1755" spans="1:12" s="123" customFormat="1" ht="30">
      <c r="A1755" s="114" t="s">
        <v>174</v>
      </c>
      <c r="B1755" s="200" t="s">
        <v>668</v>
      </c>
      <c r="C1755" s="123">
        <v>1</v>
      </c>
      <c r="D1755" s="199" t="s">
        <v>18</v>
      </c>
      <c r="E1755" s="138"/>
      <c r="F1755" s="67">
        <f>C1755*E1755</f>
        <v>0</v>
      </c>
      <c r="G1755" s="137"/>
      <c r="H1755" s="192"/>
      <c r="K1755" s="5"/>
      <c r="L1755" s="5"/>
    </row>
    <row r="1756" spans="1:12" s="123" customFormat="1" ht="43.5" customHeight="1">
      <c r="A1756" s="114" t="s">
        <v>176</v>
      </c>
      <c r="B1756" s="200" t="s">
        <v>669</v>
      </c>
      <c r="C1756" s="123">
        <v>5</v>
      </c>
      <c r="D1756" s="199" t="s">
        <v>18</v>
      </c>
      <c r="E1756" s="138"/>
      <c r="F1756" s="67">
        <f>C1756*E1756</f>
        <v>0</v>
      </c>
      <c r="G1756" s="137"/>
      <c r="H1756" s="192"/>
      <c r="K1756" s="5"/>
      <c r="L1756" s="5"/>
    </row>
    <row r="1757" spans="1:12" s="123" customFormat="1">
      <c r="A1757" s="114" t="s">
        <v>178</v>
      </c>
      <c r="B1757" s="200" t="s">
        <v>670</v>
      </c>
      <c r="C1757" s="123">
        <v>1</v>
      </c>
      <c r="D1757" s="199" t="s">
        <v>18</v>
      </c>
      <c r="E1757" s="138"/>
      <c r="F1757" s="67">
        <f>C1757*E1757</f>
        <v>0</v>
      </c>
      <c r="G1757" s="137"/>
      <c r="H1757" s="192"/>
      <c r="K1757" s="5"/>
      <c r="L1757" s="5"/>
    </row>
    <row r="1758" spans="1:12" s="123" customFormat="1">
      <c r="A1758" s="114" t="s">
        <v>180</v>
      </c>
      <c r="B1758" s="200" t="s">
        <v>671</v>
      </c>
      <c r="C1758" s="123">
        <v>4</v>
      </c>
      <c r="D1758" s="199" t="s">
        <v>18</v>
      </c>
      <c r="E1758" s="138"/>
      <c r="F1758" s="67">
        <f>C1758*E1758</f>
        <v>0</v>
      </c>
      <c r="G1758" s="137"/>
      <c r="H1758" s="192"/>
      <c r="K1758" s="5"/>
      <c r="L1758" s="5"/>
    </row>
    <row r="1759" spans="1:12" s="123" customFormat="1">
      <c r="A1759" s="114" t="s">
        <v>182</v>
      </c>
      <c r="B1759" s="200" t="s">
        <v>672</v>
      </c>
      <c r="C1759" s="123">
        <v>4</v>
      </c>
      <c r="D1759" s="199" t="s">
        <v>18</v>
      </c>
      <c r="E1759" s="138"/>
      <c r="F1759" s="67">
        <f>C1759*E1759</f>
        <v>0</v>
      </c>
      <c r="G1759" s="137"/>
      <c r="H1759" s="192"/>
      <c r="K1759" s="5"/>
      <c r="L1759" s="5"/>
    </row>
    <row r="1760" spans="1:12" s="123" customFormat="1">
      <c r="A1760" s="114" t="s">
        <v>184</v>
      </c>
      <c r="B1760" s="200" t="s">
        <v>673</v>
      </c>
      <c r="C1760" s="123">
        <v>8</v>
      </c>
      <c r="D1760" s="199" t="s">
        <v>18</v>
      </c>
      <c r="E1760" s="138"/>
      <c r="F1760" s="67">
        <f>C1760*E1760</f>
        <v>0</v>
      </c>
      <c r="G1760" s="137"/>
      <c r="H1760" s="192"/>
      <c r="K1760" s="5"/>
      <c r="L1760" s="5"/>
    </row>
    <row r="1761" spans="1:12" s="123" customFormat="1">
      <c r="A1761" s="114" t="s">
        <v>186</v>
      </c>
      <c r="B1761" s="200" t="s">
        <v>674</v>
      </c>
      <c r="C1761" s="123">
        <v>24</v>
      </c>
      <c r="D1761" s="199" t="s">
        <v>18</v>
      </c>
      <c r="E1761" s="138"/>
      <c r="F1761" s="67">
        <f>C1761*E1761</f>
        <v>0</v>
      </c>
      <c r="G1761" s="137">
        <f>SUM(F1745:F1761)</f>
        <v>0</v>
      </c>
      <c r="H1761" s="192"/>
      <c r="K1761" s="5"/>
      <c r="L1761" s="5"/>
    </row>
    <row r="1762" spans="1:12" s="123" customFormat="1">
      <c r="A1762" s="114"/>
      <c r="B1762" s="200"/>
      <c r="D1762" s="199"/>
      <c r="E1762" s="138"/>
      <c r="F1762" s="67"/>
      <c r="G1762" s="180"/>
      <c r="H1762" s="192"/>
      <c r="K1762" s="5"/>
      <c r="L1762" s="5"/>
    </row>
    <row r="1763" spans="1:12" s="208" customFormat="1" ht="12.75">
      <c r="A1763" s="201" t="s">
        <v>137</v>
      </c>
      <c r="B1763" s="202" t="s">
        <v>675</v>
      </c>
      <c r="C1763" s="203"/>
      <c r="D1763" s="204"/>
      <c r="E1763" s="205"/>
      <c r="F1763" s="205"/>
      <c r="G1763" s="206"/>
      <c r="H1763" s="207"/>
      <c r="I1763" s="207"/>
      <c r="J1763" s="207"/>
      <c r="K1763" s="207"/>
    </row>
    <row r="1764" spans="1:12" s="203" customFormat="1" ht="45">
      <c r="A1764" s="209" t="s">
        <v>16</v>
      </c>
      <c r="B1764" s="210" t="s">
        <v>676</v>
      </c>
      <c r="C1764" s="211">
        <v>32.799999999999997</v>
      </c>
      <c r="D1764" s="212" t="s">
        <v>647</v>
      </c>
      <c r="E1764" s="138"/>
      <c r="F1764" s="67">
        <f>C1764*E1764</f>
        <v>0</v>
      </c>
      <c r="G1764" s="110"/>
      <c r="H1764" s="213"/>
      <c r="I1764" s="213"/>
      <c r="J1764" s="213"/>
      <c r="K1764" s="213"/>
    </row>
    <row r="1765" spans="1:12" s="203" customFormat="1" ht="45">
      <c r="A1765" s="209" t="s">
        <v>19</v>
      </c>
      <c r="B1765" s="210" t="s">
        <v>677</v>
      </c>
      <c r="C1765" s="211">
        <v>32.799999999999997</v>
      </c>
      <c r="D1765" s="212" t="s">
        <v>647</v>
      </c>
      <c r="E1765" s="138"/>
      <c r="F1765" s="67">
        <f>C1765*E1765</f>
        <v>0</v>
      </c>
      <c r="G1765" s="110"/>
      <c r="H1765" s="213"/>
      <c r="I1765" s="213"/>
      <c r="J1765" s="213"/>
      <c r="K1765" s="213"/>
    </row>
    <row r="1766" spans="1:12" s="203" customFormat="1" ht="45">
      <c r="A1766" s="209" t="s">
        <v>22</v>
      </c>
      <c r="B1766" s="210" t="s">
        <v>678</v>
      </c>
      <c r="C1766" s="211">
        <v>36.08</v>
      </c>
      <c r="D1766" s="212" t="s">
        <v>647</v>
      </c>
      <c r="E1766" s="138"/>
      <c r="F1766" s="67">
        <f>C1766*E1766</f>
        <v>0</v>
      </c>
      <c r="G1766" s="110"/>
      <c r="H1766" s="213"/>
      <c r="I1766" s="213"/>
      <c r="J1766" s="213"/>
      <c r="K1766" s="213"/>
    </row>
    <row r="1767" spans="1:12" s="203" customFormat="1" ht="45">
      <c r="A1767" s="209" t="s">
        <v>24</v>
      </c>
      <c r="B1767" s="210" t="s">
        <v>679</v>
      </c>
      <c r="C1767" s="211">
        <v>16.399999999999999</v>
      </c>
      <c r="D1767" s="212" t="s">
        <v>647</v>
      </c>
      <c r="E1767" s="138"/>
      <c r="F1767" s="67">
        <f>C1767*E1767</f>
        <v>0</v>
      </c>
      <c r="G1767" s="110"/>
      <c r="H1767" s="213"/>
      <c r="I1767" s="213"/>
      <c r="J1767" s="213"/>
      <c r="K1767" s="213"/>
    </row>
    <row r="1768" spans="1:12" s="203" customFormat="1" ht="45">
      <c r="A1768" s="209" t="s">
        <v>27</v>
      </c>
      <c r="B1768" s="210" t="s">
        <v>680</v>
      </c>
      <c r="C1768" s="211">
        <v>16.399999999999999</v>
      </c>
      <c r="D1768" s="212" t="s">
        <v>647</v>
      </c>
      <c r="E1768" s="138"/>
      <c r="F1768" s="67">
        <f>C1768*E1768</f>
        <v>0</v>
      </c>
      <c r="G1768" s="110"/>
      <c r="H1768" s="213"/>
      <c r="I1768" s="213"/>
      <c r="J1768" s="213"/>
      <c r="K1768" s="213"/>
    </row>
    <row r="1769" spans="1:12" s="203" customFormat="1" ht="45">
      <c r="A1769" s="209" t="s">
        <v>30</v>
      </c>
      <c r="B1769" s="210" t="s">
        <v>681</v>
      </c>
      <c r="C1769" s="211">
        <v>16.399999999999999</v>
      </c>
      <c r="D1769" s="212" t="s">
        <v>647</v>
      </c>
      <c r="E1769" s="138"/>
      <c r="F1769" s="67">
        <f>C1769*E1769</f>
        <v>0</v>
      </c>
      <c r="G1769" s="110"/>
      <c r="H1769" s="213"/>
      <c r="I1769" s="213"/>
      <c r="J1769" s="213"/>
      <c r="K1769" s="213"/>
    </row>
    <row r="1770" spans="1:12" s="203" customFormat="1" ht="45">
      <c r="A1770" s="209" t="s">
        <v>32</v>
      </c>
      <c r="B1770" s="210" t="s">
        <v>682</v>
      </c>
      <c r="C1770" s="211">
        <v>16.399999999999999</v>
      </c>
      <c r="D1770" s="212" t="s">
        <v>647</v>
      </c>
      <c r="E1770" s="138"/>
      <c r="F1770" s="67">
        <f>C1770*E1770</f>
        <v>0</v>
      </c>
      <c r="G1770" s="110"/>
      <c r="H1770" s="213"/>
      <c r="I1770" s="213"/>
      <c r="J1770" s="213"/>
      <c r="K1770" s="213"/>
    </row>
    <row r="1771" spans="1:12" s="203" customFormat="1" ht="45">
      <c r="A1771" s="209" t="s">
        <v>68</v>
      </c>
      <c r="B1771" s="210" t="s">
        <v>683</v>
      </c>
      <c r="C1771" s="211">
        <v>305.03999999999996</v>
      </c>
      <c r="D1771" s="212" t="s">
        <v>647</v>
      </c>
      <c r="E1771" s="138"/>
      <c r="F1771" s="67">
        <f>C1771*E1771</f>
        <v>0</v>
      </c>
      <c r="G1771" s="110"/>
      <c r="H1771" s="213"/>
      <c r="I1771" s="213"/>
      <c r="J1771" s="213"/>
      <c r="K1771" s="213"/>
    </row>
    <row r="1772" spans="1:12" s="203" customFormat="1" ht="45">
      <c r="A1772" s="209" t="s">
        <v>70</v>
      </c>
      <c r="B1772" s="210" t="s">
        <v>684</v>
      </c>
      <c r="C1772" s="211">
        <v>255.83999999999997</v>
      </c>
      <c r="D1772" s="212" t="s">
        <v>647</v>
      </c>
      <c r="E1772" s="138"/>
      <c r="F1772" s="67">
        <f>C1772*E1772</f>
        <v>0</v>
      </c>
      <c r="G1772" s="110"/>
      <c r="H1772" s="213"/>
      <c r="I1772" s="213"/>
      <c r="J1772" s="213"/>
      <c r="K1772" s="213"/>
    </row>
    <row r="1773" spans="1:12" s="203" customFormat="1" ht="45">
      <c r="A1773" s="209" t="s">
        <v>112</v>
      </c>
      <c r="B1773" s="210" t="s">
        <v>685</v>
      </c>
      <c r="C1773" s="211">
        <v>252.55999999999997</v>
      </c>
      <c r="D1773" s="212" t="s">
        <v>647</v>
      </c>
      <c r="E1773" s="138"/>
      <c r="F1773" s="67">
        <f>C1773*E1773</f>
        <v>0</v>
      </c>
      <c r="G1773" s="110"/>
      <c r="H1773" s="213"/>
      <c r="I1773" s="213"/>
      <c r="J1773" s="213"/>
      <c r="K1773" s="213"/>
    </row>
    <row r="1774" spans="1:12" s="203" customFormat="1" ht="45">
      <c r="A1774" s="209" t="s">
        <v>174</v>
      </c>
      <c r="B1774" s="210" t="s">
        <v>686</v>
      </c>
      <c r="C1774" s="211">
        <v>236.16</v>
      </c>
      <c r="D1774" s="212" t="s">
        <v>647</v>
      </c>
      <c r="E1774" s="138"/>
      <c r="F1774" s="67">
        <f>C1774*E1774</f>
        <v>0</v>
      </c>
      <c r="G1774" s="110"/>
      <c r="H1774" s="213"/>
      <c r="I1774" s="213"/>
      <c r="J1774" s="213"/>
      <c r="K1774" s="213"/>
    </row>
    <row r="1775" spans="1:12" s="203" customFormat="1" ht="45">
      <c r="A1775" s="209" t="s">
        <v>176</v>
      </c>
      <c r="B1775" s="210" t="s">
        <v>687</v>
      </c>
      <c r="C1775" s="211">
        <v>232.88</v>
      </c>
      <c r="D1775" s="212" t="s">
        <v>647</v>
      </c>
      <c r="E1775" s="138"/>
      <c r="F1775" s="67">
        <f>C1775*E1775</f>
        <v>0</v>
      </c>
      <c r="G1775" s="110"/>
      <c r="H1775" s="213"/>
      <c r="I1775" s="213"/>
      <c r="J1775" s="213"/>
      <c r="K1775" s="213"/>
    </row>
    <row r="1776" spans="1:12" s="203" customFormat="1" ht="45">
      <c r="A1776" s="209" t="s">
        <v>178</v>
      </c>
      <c r="B1776" s="210" t="s">
        <v>688</v>
      </c>
      <c r="C1776" s="211">
        <v>245.99999999999997</v>
      </c>
      <c r="D1776" s="212" t="s">
        <v>647</v>
      </c>
      <c r="E1776" s="138"/>
      <c r="F1776" s="67">
        <f>C1776*E1776</f>
        <v>0</v>
      </c>
      <c r="G1776" s="110"/>
      <c r="H1776" s="213"/>
      <c r="I1776" s="213"/>
      <c r="J1776" s="213"/>
      <c r="K1776" s="213"/>
    </row>
    <row r="1777" spans="1:11" s="203" customFormat="1" ht="45">
      <c r="A1777" s="209" t="s">
        <v>180</v>
      </c>
      <c r="B1777" s="210" t="s">
        <v>689</v>
      </c>
      <c r="C1777" s="211">
        <v>242.72</v>
      </c>
      <c r="D1777" s="212" t="s">
        <v>647</v>
      </c>
      <c r="E1777" s="138"/>
      <c r="F1777" s="67">
        <f>C1777*E1777</f>
        <v>0</v>
      </c>
      <c r="G1777" s="110"/>
      <c r="H1777" s="213"/>
      <c r="I1777" s="213"/>
      <c r="J1777" s="213"/>
      <c r="K1777" s="213"/>
    </row>
    <row r="1778" spans="1:11" s="203" customFormat="1" ht="45">
      <c r="A1778" s="209" t="s">
        <v>182</v>
      </c>
      <c r="B1778" s="210" t="s">
        <v>690</v>
      </c>
      <c r="C1778" s="211">
        <v>226.32</v>
      </c>
      <c r="D1778" s="212" t="s">
        <v>647</v>
      </c>
      <c r="E1778" s="138"/>
      <c r="F1778" s="67">
        <f>C1778*E1778</f>
        <v>0</v>
      </c>
      <c r="G1778" s="110"/>
      <c r="H1778" s="213"/>
      <c r="I1778" s="213"/>
      <c r="J1778" s="213"/>
      <c r="K1778" s="213"/>
    </row>
    <row r="1779" spans="1:11" s="203" customFormat="1" ht="45">
      <c r="A1779" s="209" t="s">
        <v>184</v>
      </c>
      <c r="B1779" s="210" t="s">
        <v>691</v>
      </c>
      <c r="C1779" s="211">
        <v>223.04</v>
      </c>
      <c r="D1779" s="212" t="s">
        <v>647</v>
      </c>
      <c r="E1779" s="138"/>
      <c r="F1779" s="67">
        <f>C1779*E1779</f>
        <v>0</v>
      </c>
      <c r="G1779" s="110"/>
      <c r="H1779" s="213"/>
      <c r="I1779" s="213"/>
      <c r="J1779" s="213"/>
      <c r="K1779" s="213"/>
    </row>
    <row r="1780" spans="1:11" s="203" customFormat="1" ht="45">
      <c r="A1780" s="209" t="s">
        <v>186</v>
      </c>
      <c r="B1780" s="210" t="s">
        <v>692</v>
      </c>
      <c r="C1780" s="211">
        <v>160.72</v>
      </c>
      <c r="D1780" s="212" t="s">
        <v>647</v>
      </c>
      <c r="E1780" s="138"/>
      <c r="F1780" s="67">
        <f>C1780*E1780</f>
        <v>0</v>
      </c>
      <c r="G1780" s="110"/>
      <c r="H1780" s="213"/>
      <c r="I1780" s="213"/>
      <c r="J1780" s="213"/>
      <c r="K1780" s="213"/>
    </row>
    <row r="1781" spans="1:11" s="203" customFormat="1" ht="45">
      <c r="A1781" s="209" t="s">
        <v>188</v>
      </c>
      <c r="B1781" s="210" t="s">
        <v>693</v>
      </c>
      <c r="C1781" s="211">
        <v>285.35999999999996</v>
      </c>
      <c r="D1781" s="212" t="s">
        <v>647</v>
      </c>
      <c r="E1781" s="138"/>
      <c r="F1781" s="67">
        <f t="shared" ref="F1781:F1844" si="32">C1781*E1781</f>
        <v>0</v>
      </c>
      <c r="G1781" s="110"/>
      <c r="H1781" s="213"/>
      <c r="I1781" s="213"/>
      <c r="J1781" s="213"/>
      <c r="K1781" s="213"/>
    </row>
    <row r="1782" spans="1:11" s="203" customFormat="1" ht="45">
      <c r="A1782" s="209" t="s">
        <v>190</v>
      </c>
      <c r="B1782" s="210" t="s">
        <v>694</v>
      </c>
      <c r="C1782" s="211">
        <v>249.27999999999997</v>
      </c>
      <c r="D1782" s="212" t="s">
        <v>647</v>
      </c>
      <c r="E1782" s="138"/>
      <c r="F1782" s="67">
        <f>C1782*E1782</f>
        <v>0</v>
      </c>
      <c r="G1782" s="110"/>
      <c r="H1782" s="213"/>
      <c r="I1782" s="213"/>
      <c r="J1782" s="213"/>
      <c r="K1782" s="213"/>
    </row>
    <row r="1783" spans="1:11" s="203" customFormat="1" ht="45">
      <c r="A1783" s="209" t="s">
        <v>193</v>
      </c>
      <c r="B1783" s="210" t="s">
        <v>695</v>
      </c>
      <c r="C1783" s="211">
        <v>252.55999999999997</v>
      </c>
      <c r="D1783" s="212" t="s">
        <v>647</v>
      </c>
      <c r="E1783" s="138"/>
      <c r="F1783" s="67">
        <f>C1783*E1783</f>
        <v>0</v>
      </c>
      <c r="G1783" s="110"/>
      <c r="H1783" s="213"/>
      <c r="I1783" s="213"/>
      <c r="J1783" s="213"/>
      <c r="K1783" s="213"/>
    </row>
    <row r="1784" spans="1:11" s="203" customFormat="1" ht="45">
      <c r="A1784" s="209" t="s">
        <v>196</v>
      </c>
      <c r="B1784" s="210" t="s">
        <v>696</v>
      </c>
      <c r="C1784" s="211">
        <v>223.04</v>
      </c>
      <c r="D1784" s="212" t="s">
        <v>647</v>
      </c>
      <c r="E1784" s="138"/>
      <c r="F1784" s="67">
        <f t="shared" si="32"/>
        <v>0</v>
      </c>
      <c r="G1784" s="110"/>
      <c r="H1784" s="213"/>
      <c r="I1784" s="213"/>
      <c r="J1784" s="213"/>
      <c r="K1784" s="213"/>
    </row>
    <row r="1785" spans="1:11" s="203" customFormat="1" ht="45">
      <c r="A1785" s="209" t="s">
        <v>306</v>
      </c>
      <c r="B1785" s="210" t="s">
        <v>697</v>
      </c>
      <c r="C1785" s="211">
        <v>226.32</v>
      </c>
      <c r="D1785" s="212" t="s">
        <v>647</v>
      </c>
      <c r="E1785" s="138"/>
      <c r="F1785" s="67">
        <f>C1785*E1785</f>
        <v>0</v>
      </c>
      <c r="G1785" s="110"/>
      <c r="H1785" s="213"/>
      <c r="I1785" s="213"/>
      <c r="J1785" s="213"/>
      <c r="K1785" s="213"/>
    </row>
    <row r="1786" spans="1:11" s="203" customFormat="1" ht="45">
      <c r="A1786" s="209" t="s">
        <v>327</v>
      </c>
      <c r="B1786" s="210" t="s">
        <v>698</v>
      </c>
      <c r="C1786" s="211">
        <v>232.88</v>
      </c>
      <c r="D1786" s="212" t="s">
        <v>647</v>
      </c>
      <c r="E1786" s="138"/>
      <c r="F1786" s="67">
        <f>C1786*E1786</f>
        <v>0</v>
      </c>
      <c r="G1786" s="110"/>
      <c r="H1786" s="213"/>
      <c r="I1786" s="213"/>
      <c r="J1786" s="213"/>
      <c r="K1786" s="213"/>
    </row>
    <row r="1787" spans="1:11" s="203" customFormat="1" ht="45">
      <c r="A1787" s="209" t="s">
        <v>346</v>
      </c>
      <c r="B1787" s="210" t="s">
        <v>699</v>
      </c>
      <c r="C1787" s="211">
        <v>236.16</v>
      </c>
      <c r="D1787" s="212" t="s">
        <v>647</v>
      </c>
      <c r="E1787" s="138"/>
      <c r="F1787" s="67">
        <f t="shared" si="32"/>
        <v>0</v>
      </c>
      <c r="G1787" s="110"/>
      <c r="H1787" s="213"/>
      <c r="I1787" s="213"/>
      <c r="J1787" s="213"/>
      <c r="K1787" s="213"/>
    </row>
    <row r="1788" spans="1:11" s="203" customFormat="1" ht="45">
      <c r="A1788" s="209" t="s">
        <v>387</v>
      </c>
      <c r="B1788" s="210" t="s">
        <v>700</v>
      </c>
      <c r="C1788" s="211">
        <v>167.28</v>
      </c>
      <c r="D1788" s="212" t="s">
        <v>647</v>
      </c>
      <c r="E1788" s="138"/>
      <c r="F1788" s="67">
        <f>C1788*E1788</f>
        <v>0</v>
      </c>
      <c r="G1788" s="110"/>
      <c r="H1788" s="213"/>
      <c r="I1788" s="213"/>
      <c r="J1788" s="213"/>
      <c r="K1788" s="213"/>
    </row>
    <row r="1789" spans="1:11" s="203" customFormat="1" ht="45">
      <c r="A1789" s="209" t="s">
        <v>388</v>
      </c>
      <c r="B1789" s="210" t="s">
        <v>701</v>
      </c>
      <c r="C1789" s="211">
        <v>170.56</v>
      </c>
      <c r="D1789" s="212" t="s">
        <v>647</v>
      </c>
      <c r="E1789" s="138"/>
      <c r="F1789" s="67">
        <f t="shared" si="32"/>
        <v>0</v>
      </c>
      <c r="G1789" s="110"/>
      <c r="H1789" s="213"/>
      <c r="I1789" s="213"/>
      <c r="J1789" s="213"/>
      <c r="K1789" s="213"/>
    </row>
    <row r="1790" spans="1:11" s="203" customFormat="1" ht="45">
      <c r="A1790" s="209" t="s">
        <v>702</v>
      </c>
      <c r="B1790" s="210" t="s">
        <v>703</v>
      </c>
      <c r="C1790" s="211">
        <v>141.04</v>
      </c>
      <c r="D1790" s="212" t="s">
        <v>647</v>
      </c>
      <c r="E1790" s="138"/>
      <c r="F1790" s="67">
        <f>C1790*E1790</f>
        <v>0</v>
      </c>
      <c r="G1790" s="110"/>
      <c r="H1790" s="213"/>
      <c r="I1790" s="213"/>
      <c r="J1790" s="213"/>
      <c r="K1790" s="213"/>
    </row>
    <row r="1791" spans="1:11" s="203" customFormat="1" ht="45">
      <c r="A1791" s="209" t="s">
        <v>704</v>
      </c>
      <c r="B1791" s="210" t="s">
        <v>705</v>
      </c>
      <c r="C1791" s="211">
        <v>144.32</v>
      </c>
      <c r="D1791" s="212" t="s">
        <v>647</v>
      </c>
      <c r="E1791" s="138"/>
      <c r="F1791" s="67">
        <f>C1791*E1791</f>
        <v>0</v>
      </c>
      <c r="G1791" s="110"/>
      <c r="H1791" s="213"/>
      <c r="I1791" s="213"/>
      <c r="J1791" s="213"/>
      <c r="K1791" s="213"/>
    </row>
    <row r="1792" spans="1:11" s="203" customFormat="1" ht="45">
      <c r="A1792" s="209" t="s">
        <v>706</v>
      </c>
      <c r="B1792" s="210" t="s">
        <v>707</v>
      </c>
      <c r="C1792" s="211">
        <v>134.47999999999999</v>
      </c>
      <c r="D1792" s="212" t="s">
        <v>647</v>
      </c>
      <c r="E1792" s="138"/>
      <c r="F1792" s="67">
        <f>C1792*E1792</f>
        <v>0</v>
      </c>
      <c r="G1792" s="110"/>
      <c r="H1792" s="213"/>
      <c r="I1792" s="213"/>
      <c r="J1792" s="213"/>
      <c r="K1792" s="213"/>
    </row>
    <row r="1793" spans="1:11" s="203" customFormat="1" ht="45">
      <c r="A1793" s="209" t="s">
        <v>708</v>
      </c>
      <c r="B1793" s="210" t="s">
        <v>709</v>
      </c>
      <c r="C1793" s="211">
        <v>265.68</v>
      </c>
      <c r="D1793" s="212" t="s">
        <v>647</v>
      </c>
      <c r="E1793" s="138"/>
      <c r="F1793" s="67">
        <f>C1793*E1793</f>
        <v>0</v>
      </c>
      <c r="G1793" s="110"/>
      <c r="H1793" s="213"/>
      <c r="I1793" s="213"/>
      <c r="J1793" s="213"/>
      <c r="K1793" s="213"/>
    </row>
    <row r="1794" spans="1:11" s="203" customFormat="1" ht="45">
      <c r="A1794" s="209" t="s">
        <v>710</v>
      </c>
      <c r="B1794" s="210" t="s">
        <v>711</v>
      </c>
      <c r="C1794" s="211">
        <v>272.24</v>
      </c>
      <c r="D1794" s="212" t="s">
        <v>647</v>
      </c>
      <c r="E1794" s="138"/>
      <c r="F1794" s="67">
        <f>C1794*E1794</f>
        <v>0</v>
      </c>
      <c r="G1794" s="110"/>
      <c r="H1794" s="213"/>
      <c r="I1794" s="213"/>
      <c r="J1794" s="213"/>
      <c r="K1794" s="213"/>
    </row>
    <row r="1795" spans="1:11" s="203" customFormat="1" ht="45">
      <c r="A1795" s="209" t="s">
        <v>712</v>
      </c>
      <c r="B1795" s="210" t="s">
        <v>713</v>
      </c>
      <c r="C1795" s="211">
        <v>275.52</v>
      </c>
      <c r="D1795" s="212" t="s">
        <v>647</v>
      </c>
      <c r="E1795" s="138"/>
      <c r="F1795" s="67">
        <f>C1795*E1795</f>
        <v>0</v>
      </c>
      <c r="G1795" s="110"/>
      <c r="H1795" s="213"/>
      <c r="I1795" s="213"/>
      <c r="J1795" s="213"/>
      <c r="K1795" s="213"/>
    </row>
    <row r="1796" spans="1:11" s="203" customFormat="1" ht="45">
      <c r="A1796" s="209" t="s">
        <v>714</v>
      </c>
      <c r="B1796" s="210" t="s">
        <v>715</v>
      </c>
      <c r="C1796" s="211">
        <v>196.79999999999998</v>
      </c>
      <c r="D1796" s="212" t="s">
        <v>647</v>
      </c>
      <c r="E1796" s="138"/>
      <c r="F1796" s="67">
        <f>C1796*E1796</f>
        <v>0</v>
      </c>
      <c r="G1796" s="110"/>
      <c r="H1796" s="213"/>
      <c r="I1796" s="213"/>
      <c r="J1796" s="213"/>
      <c r="K1796" s="213"/>
    </row>
    <row r="1797" spans="1:11" s="203" customFormat="1" ht="45">
      <c r="A1797" s="209" t="s">
        <v>716</v>
      </c>
      <c r="B1797" s="210" t="s">
        <v>717</v>
      </c>
      <c r="C1797" s="211">
        <v>193.51999999999998</v>
      </c>
      <c r="D1797" s="212" t="s">
        <v>647</v>
      </c>
      <c r="E1797" s="138"/>
      <c r="F1797" s="67">
        <f>C1797*E1797</f>
        <v>0</v>
      </c>
      <c r="G1797" s="110"/>
      <c r="H1797" s="213"/>
      <c r="I1797" s="213"/>
      <c r="J1797" s="213"/>
      <c r="K1797" s="213"/>
    </row>
    <row r="1798" spans="1:11" s="203" customFormat="1" ht="45">
      <c r="A1798" s="209" t="s">
        <v>718</v>
      </c>
      <c r="B1798" s="210" t="s">
        <v>719</v>
      </c>
      <c r="C1798" s="211">
        <v>170.56</v>
      </c>
      <c r="D1798" s="212" t="s">
        <v>647</v>
      </c>
      <c r="E1798" s="138"/>
      <c r="F1798" s="67">
        <f>C1798*E1798</f>
        <v>0</v>
      </c>
      <c r="G1798" s="110"/>
      <c r="H1798" s="213"/>
      <c r="I1798" s="213"/>
      <c r="J1798" s="213"/>
      <c r="K1798" s="213"/>
    </row>
    <row r="1799" spans="1:11" s="203" customFormat="1" ht="45">
      <c r="A1799" s="209" t="s">
        <v>720</v>
      </c>
      <c r="B1799" s="210" t="s">
        <v>721</v>
      </c>
      <c r="C1799" s="211">
        <v>173.84</v>
      </c>
      <c r="D1799" s="212" t="s">
        <v>647</v>
      </c>
      <c r="E1799" s="138"/>
      <c r="F1799" s="67">
        <f>C1799*E1799</f>
        <v>0</v>
      </c>
      <c r="G1799" s="110"/>
      <c r="H1799" s="213"/>
      <c r="I1799" s="213"/>
      <c r="J1799" s="213"/>
      <c r="K1799" s="213"/>
    </row>
    <row r="1800" spans="1:11" s="203" customFormat="1" ht="45">
      <c r="A1800" s="209" t="s">
        <v>722</v>
      </c>
      <c r="B1800" s="210" t="s">
        <v>723</v>
      </c>
      <c r="C1800" s="211">
        <v>144.32</v>
      </c>
      <c r="D1800" s="212" t="s">
        <v>647</v>
      </c>
      <c r="E1800" s="138"/>
      <c r="F1800" s="67">
        <f>C1800*E1800</f>
        <v>0</v>
      </c>
      <c r="G1800" s="110"/>
      <c r="H1800" s="213"/>
      <c r="I1800" s="213"/>
      <c r="J1800" s="213"/>
      <c r="K1800" s="213"/>
    </row>
    <row r="1801" spans="1:11" s="203" customFormat="1" ht="45">
      <c r="A1801" s="209" t="s">
        <v>724</v>
      </c>
      <c r="B1801" s="210" t="s">
        <v>725</v>
      </c>
      <c r="C1801" s="211">
        <v>147.6</v>
      </c>
      <c r="D1801" s="212" t="s">
        <v>647</v>
      </c>
      <c r="E1801" s="138"/>
      <c r="F1801" s="67">
        <f>C1801*E1801</f>
        <v>0</v>
      </c>
      <c r="G1801" s="110"/>
      <c r="H1801" s="213"/>
      <c r="I1801" s="213"/>
      <c r="J1801" s="213"/>
      <c r="K1801" s="213"/>
    </row>
    <row r="1802" spans="1:11" s="203" customFormat="1" ht="45">
      <c r="A1802" s="209" t="s">
        <v>726</v>
      </c>
      <c r="B1802" s="210" t="s">
        <v>727</v>
      </c>
      <c r="C1802" s="211">
        <v>170.56</v>
      </c>
      <c r="D1802" s="212" t="s">
        <v>647</v>
      </c>
      <c r="E1802" s="138"/>
      <c r="F1802" s="67">
        <f>C1802*E1802</f>
        <v>0</v>
      </c>
      <c r="G1802" s="110"/>
      <c r="H1802" s="213"/>
      <c r="I1802" s="213"/>
      <c r="J1802" s="213"/>
      <c r="K1802" s="213"/>
    </row>
    <row r="1803" spans="1:11" s="203" customFormat="1" ht="45">
      <c r="A1803" s="209" t="s">
        <v>728</v>
      </c>
      <c r="B1803" s="210" t="s">
        <v>729</v>
      </c>
      <c r="C1803" s="211">
        <v>173.84</v>
      </c>
      <c r="D1803" s="212" t="s">
        <v>647</v>
      </c>
      <c r="E1803" s="138"/>
      <c r="F1803" s="67">
        <f>C1803*E1803</f>
        <v>0</v>
      </c>
      <c r="G1803" s="110"/>
      <c r="H1803" s="213"/>
      <c r="I1803" s="213"/>
      <c r="J1803" s="213"/>
      <c r="K1803" s="213"/>
    </row>
    <row r="1804" spans="1:11" s="203" customFormat="1" ht="45">
      <c r="A1804" s="209" t="s">
        <v>730</v>
      </c>
      <c r="B1804" s="210" t="s">
        <v>731</v>
      </c>
      <c r="C1804" s="211">
        <v>95.11999999999999</v>
      </c>
      <c r="D1804" s="212" t="s">
        <v>647</v>
      </c>
      <c r="E1804" s="138"/>
      <c r="F1804" s="67">
        <f t="shared" si="32"/>
        <v>0</v>
      </c>
      <c r="G1804" s="110"/>
      <c r="H1804" s="213"/>
      <c r="I1804" s="213"/>
      <c r="J1804" s="213"/>
      <c r="K1804" s="213"/>
    </row>
    <row r="1805" spans="1:11" s="203" customFormat="1" ht="45">
      <c r="A1805" s="209" t="s">
        <v>732</v>
      </c>
      <c r="B1805" s="210" t="s">
        <v>733</v>
      </c>
      <c r="C1805" s="211">
        <v>91.839999999999989</v>
      </c>
      <c r="D1805" s="212" t="s">
        <v>647</v>
      </c>
      <c r="E1805" s="138"/>
      <c r="F1805" s="67">
        <f>C1805*E1805</f>
        <v>0</v>
      </c>
      <c r="G1805" s="110"/>
      <c r="H1805" s="213"/>
      <c r="I1805" s="213"/>
      <c r="J1805" s="213"/>
      <c r="K1805" s="213"/>
    </row>
    <row r="1806" spans="1:11" s="203" customFormat="1" ht="45">
      <c r="A1806" s="209" t="s">
        <v>734</v>
      </c>
      <c r="B1806" s="210" t="s">
        <v>735</v>
      </c>
      <c r="C1806" s="211">
        <v>72.16</v>
      </c>
      <c r="D1806" s="212" t="s">
        <v>647</v>
      </c>
      <c r="E1806" s="138"/>
      <c r="F1806" s="67">
        <f t="shared" si="32"/>
        <v>0</v>
      </c>
      <c r="G1806" s="110"/>
      <c r="H1806" s="213"/>
      <c r="I1806" s="213"/>
      <c r="J1806" s="213"/>
      <c r="K1806" s="213"/>
    </row>
    <row r="1807" spans="1:11" s="203" customFormat="1" ht="45">
      <c r="A1807" s="209" t="s">
        <v>736</v>
      </c>
      <c r="B1807" s="210" t="s">
        <v>737</v>
      </c>
      <c r="C1807" s="211">
        <v>278.8</v>
      </c>
      <c r="D1807" s="212" t="s">
        <v>647</v>
      </c>
      <c r="E1807" s="138"/>
      <c r="F1807" s="67">
        <f>C1807*E1807</f>
        <v>0</v>
      </c>
      <c r="G1807" s="110"/>
      <c r="H1807" s="213"/>
      <c r="I1807" s="213"/>
      <c r="J1807" s="213"/>
      <c r="K1807" s="213"/>
    </row>
    <row r="1808" spans="1:11" s="203" customFormat="1" ht="45">
      <c r="A1808" s="209" t="s">
        <v>738</v>
      </c>
      <c r="B1808" s="210" t="s">
        <v>739</v>
      </c>
      <c r="C1808" s="211">
        <v>285.35999999999996</v>
      </c>
      <c r="D1808" s="212" t="s">
        <v>647</v>
      </c>
      <c r="E1808" s="138"/>
      <c r="F1808" s="67">
        <f>C1808*E1808</f>
        <v>0</v>
      </c>
      <c r="G1808" s="110"/>
      <c r="H1808" s="213"/>
      <c r="I1808" s="213"/>
      <c r="J1808" s="213"/>
      <c r="K1808" s="213"/>
    </row>
    <row r="1809" spans="1:11" s="203" customFormat="1" ht="45">
      <c r="A1809" s="209" t="s">
        <v>740</v>
      </c>
      <c r="B1809" s="210" t="s">
        <v>741</v>
      </c>
      <c r="C1809" s="211">
        <v>288.64</v>
      </c>
      <c r="D1809" s="212" t="s">
        <v>647</v>
      </c>
      <c r="E1809" s="138"/>
      <c r="F1809" s="67">
        <f>C1809*E1809</f>
        <v>0</v>
      </c>
      <c r="G1809" s="110"/>
      <c r="H1809" s="213"/>
      <c r="I1809" s="213"/>
      <c r="J1809" s="213"/>
      <c r="K1809" s="213"/>
    </row>
    <row r="1810" spans="1:11" s="203" customFormat="1" ht="45">
      <c r="A1810" s="209" t="s">
        <v>742</v>
      </c>
      <c r="B1810" s="210" t="s">
        <v>743</v>
      </c>
      <c r="C1810" s="211">
        <v>229.6</v>
      </c>
      <c r="D1810" s="212" t="s">
        <v>647</v>
      </c>
      <c r="E1810" s="138"/>
      <c r="F1810" s="67">
        <f>C1810*E1810</f>
        <v>0</v>
      </c>
      <c r="G1810" s="110"/>
      <c r="H1810" s="213"/>
      <c r="I1810" s="213"/>
      <c r="J1810" s="213"/>
      <c r="K1810" s="213"/>
    </row>
    <row r="1811" spans="1:11" s="203" customFormat="1" ht="45">
      <c r="A1811" s="209" t="s">
        <v>744</v>
      </c>
      <c r="B1811" s="210" t="s">
        <v>745</v>
      </c>
      <c r="C1811" s="211">
        <v>226.32</v>
      </c>
      <c r="D1811" s="212" t="s">
        <v>647</v>
      </c>
      <c r="E1811" s="138"/>
      <c r="F1811" s="67">
        <f>C1811*E1811</f>
        <v>0</v>
      </c>
      <c r="G1811" s="110"/>
      <c r="H1811" s="213"/>
      <c r="I1811" s="213"/>
      <c r="J1811" s="213"/>
      <c r="K1811" s="213"/>
    </row>
    <row r="1812" spans="1:11" s="203" customFormat="1" ht="45">
      <c r="A1812" s="209" t="s">
        <v>746</v>
      </c>
      <c r="B1812" s="210" t="s">
        <v>747</v>
      </c>
      <c r="C1812" s="211">
        <v>200.07999999999998</v>
      </c>
      <c r="D1812" s="212" t="s">
        <v>647</v>
      </c>
      <c r="E1812" s="138"/>
      <c r="F1812" s="67">
        <f>C1812*E1812</f>
        <v>0</v>
      </c>
      <c r="G1812" s="110"/>
      <c r="H1812" s="213"/>
      <c r="I1812" s="213"/>
      <c r="J1812" s="213"/>
      <c r="K1812" s="213"/>
    </row>
    <row r="1813" spans="1:11" s="203" customFormat="1" ht="45">
      <c r="A1813" s="209" t="s">
        <v>748</v>
      </c>
      <c r="B1813" s="210" t="s">
        <v>749</v>
      </c>
      <c r="C1813" s="211">
        <v>196.79999999999998</v>
      </c>
      <c r="D1813" s="212" t="s">
        <v>647</v>
      </c>
      <c r="E1813" s="138"/>
      <c r="F1813" s="67">
        <f>C1813*E1813</f>
        <v>0</v>
      </c>
      <c r="G1813" s="110"/>
      <c r="H1813" s="213"/>
      <c r="I1813" s="213"/>
      <c r="J1813" s="213"/>
      <c r="K1813" s="213"/>
    </row>
    <row r="1814" spans="1:11" s="203" customFormat="1" ht="45">
      <c r="A1814" s="209" t="s">
        <v>750</v>
      </c>
      <c r="B1814" s="210" t="s">
        <v>751</v>
      </c>
      <c r="C1814" s="211">
        <v>223.04</v>
      </c>
      <c r="D1814" s="212" t="s">
        <v>647</v>
      </c>
      <c r="E1814" s="138"/>
      <c r="F1814" s="67">
        <f t="shared" si="32"/>
        <v>0</v>
      </c>
      <c r="G1814" s="110"/>
      <c r="H1814" s="213"/>
      <c r="I1814" s="213"/>
      <c r="J1814" s="213"/>
      <c r="K1814" s="213"/>
    </row>
    <row r="1815" spans="1:11" s="203" customFormat="1" ht="45">
      <c r="A1815" s="209" t="s">
        <v>752</v>
      </c>
      <c r="B1815" s="210" t="s">
        <v>753</v>
      </c>
      <c r="C1815" s="211">
        <v>219.76</v>
      </c>
      <c r="D1815" s="212" t="s">
        <v>647</v>
      </c>
      <c r="E1815" s="138"/>
      <c r="F1815" s="67">
        <f>C1815*E1815</f>
        <v>0</v>
      </c>
      <c r="G1815" s="110"/>
      <c r="H1815" s="213"/>
      <c r="I1815" s="213"/>
      <c r="J1815" s="213"/>
      <c r="K1815" s="213"/>
    </row>
    <row r="1816" spans="1:11" s="203" customFormat="1" ht="45">
      <c r="A1816" s="209" t="s">
        <v>754</v>
      </c>
      <c r="B1816" s="210" t="s">
        <v>755</v>
      </c>
      <c r="C1816" s="211">
        <v>114.8</v>
      </c>
      <c r="D1816" s="212" t="s">
        <v>647</v>
      </c>
      <c r="E1816" s="138"/>
      <c r="F1816" s="67">
        <f>C1816*E1816</f>
        <v>0</v>
      </c>
      <c r="G1816" s="110"/>
      <c r="H1816" s="213"/>
      <c r="I1816" s="213"/>
      <c r="J1816" s="213"/>
      <c r="K1816" s="213"/>
    </row>
    <row r="1817" spans="1:11" s="203" customFormat="1" ht="45">
      <c r="A1817" s="209" t="s">
        <v>756</v>
      </c>
      <c r="B1817" s="210" t="s">
        <v>757</v>
      </c>
      <c r="C1817" s="211">
        <v>118.08</v>
      </c>
      <c r="D1817" s="212" t="s">
        <v>647</v>
      </c>
      <c r="E1817" s="138"/>
      <c r="F1817" s="67">
        <f>C1817*E1817</f>
        <v>0</v>
      </c>
      <c r="G1817" s="110"/>
      <c r="H1817" s="213"/>
      <c r="I1817" s="213"/>
      <c r="J1817" s="213"/>
      <c r="K1817" s="213"/>
    </row>
    <row r="1818" spans="1:11" s="203" customFormat="1" ht="45">
      <c r="A1818" s="209" t="s">
        <v>758</v>
      </c>
      <c r="B1818" s="210" t="s">
        <v>759</v>
      </c>
      <c r="C1818" s="211">
        <v>111.52</v>
      </c>
      <c r="D1818" s="212" t="s">
        <v>647</v>
      </c>
      <c r="E1818" s="138"/>
      <c r="F1818" s="67">
        <f>C1818*E1818</f>
        <v>0</v>
      </c>
      <c r="G1818" s="110"/>
      <c r="H1818" s="213"/>
      <c r="I1818" s="213"/>
      <c r="J1818" s="213"/>
      <c r="K1818" s="213"/>
    </row>
    <row r="1819" spans="1:11" s="203" customFormat="1" ht="45">
      <c r="A1819" s="209" t="s">
        <v>760</v>
      </c>
      <c r="B1819" s="210" t="s">
        <v>761</v>
      </c>
      <c r="C1819" s="211">
        <v>114.8</v>
      </c>
      <c r="D1819" s="212" t="s">
        <v>647</v>
      </c>
      <c r="E1819" s="138"/>
      <c r="F1819" s="67">
        <f>C1819*E1819</f>
        <v>0</v>
      </c>
      <c r="G1819" s="110"/>
      <c r="H1819" s="213"/>
      <c r="I1819" s="213"/>
      <c r="J1819" s="213"/>
      <c r="K1819" s="213"/>
    </row>
    <row r="1820" spans="1:11" s="203" customFormat="1" ht="45">
      <c r="A1820" s="209" t="s">
        <v>762</v>
      </c>
      <c r="B1820" s="210" t="s">
        <v>763</v>
      </c>
      <c r="C1820" s="211">
        <v>101.67999999999999</v>
      </c>
      <c r="D1820" s="212" t="s">
        <v>647</v>
      </c>
      <c r="E1820" s="138"/>
      <c r="F1820" s="67">
        <f>C1820*E1820</f>
        <v>0</v>
      </c>
      <c r="G1820" s="110"/>
      <c r="H1820" s="213"/>
      <c r="I1820" s="213"/>
      <c r="J1820" s="213"/>
      <c r="K1820" s="213"/>
    </row>
    <row r="1821" spans="1:11" s="203" customFormat="1" ht="45">
      <c r="A1821" s="209" t="s">
        <v>764</v>
      </c>
      <c r="B1821" s="210" t="s">
        <v>765</v>
      </c>
      <c r="C1821" s="211">
        <v>98.399999999999991</v>
      </c>
      <c r="D1821" s="212" t="s">
        <v>647</v>
      </c>
      <c r="E1821" s="138"/>
      <c r="F1821" s="67">
        <f>C1821*E1821</f>
        <v>0</v>
      </c>
      <c r="G1821" s="110"/>
      <c r="H1821" s="213"/>
      <c r="I1821" s="213"/>
      <c r="J1821" s="213"/>
      <c r="K1821" s="213"/>
    </row>
    <row r="1822" spans="1:11" s="203" customFormat="1" ht="45">
      <c r="A1822" s="209" t="s">
        <v>766</v>
      </c>
      <c r="B1822" s="210" t="s">
        <v>767</v>
      </c>
      <c r="C1822" s="211">
        <v>82</v>
      </c>
      <c r="D1822" s="212" t="s">
        <v>647</v>
      </c>
      <c r="E1822" s="138"/>
      <c r="F1822" s="67">
        <f>C1822*E1822</f>
        <v>0</v>
      </c>
      <c r="G1822" s="110"/>
      <c r="H1822" s="213"/>
      <c r="I1822" s="213"/>
      <c r="J1822" s="213"/>
      <c r="K1822" s="213"/>
    </row>
    <row r="1823" spans="1:11" s="203" customFormat="1" ht="45">
      <c r="A1823" s="209" t="s">
        <v>768</v>
      </c>
      <c r="B1823" s="210" t="s">
        <v>769</v>
      </c>
      <c r="C1823" s="211">
        <v>22.959999999999997</v>
      </c>
      <c r="D1823" s="212" t="s">
        <v>647</v>
      </c>
      <c r="E1823" s="138"/>
      <c r="F1823" s="67">
        <f>C1823*E1823</f>
        <v>0</v>
      </c>
      <c r="G1823" s="110"/>
      <c r="H1823" s="213"/>
      <c r="I1823" s="213"/>
      <c r="J1823" s="213"/>
      <c r="K1823" s="213"/>
    </row>
    <row r="1824" spans="1:11" s="203" customFormat="1" ht="45">
      <c r="A1824" s="209" t="s">
        <v>770</v>
      </c>
      <c r="B1824" s="210" t="s">
        <v>771</v>
      </c>
      <c r="C1824" s="211">
        <v>675.68</v>
      </c>
      <c r="D1824" s="212" t="s">
        <v>647</v>
      </c>
      <c r="E1824" s="138"/>
      <c r="F1824" s="67">
        <f>C1824*E1824</f>
        <v>0</v>
      </c>
      <c r="G1824" s="110"/>
      <c r="H1824" s="213"/>
      <c r="I1824" s="213"/>
      <c r="J1824" s="213"/>
      <c r="K1824" s="213"/>
    </row>
    <row r="1825" spans="1:12" s="203" customFormat="1" ht="45">
      <c r="A1825" s="209" t="s">
        <v>772</v>
      </c>
      <c r="B1825" s="210" t="s">
        <v>773</v>
      </c>
      <c r="C1825" s="211">
        <v>442.79999999999995</v>
      </c>
      <c r="D1825" s="212" t="s">
        <v>647</v>
      </c>
      <c r="E1825" s="138"/>
      <c r="F1825" s="67">
        <f>C1825*E1825</f>
        <v>0</v>
      </c>
      <c r="G1825" s="110"/>
      <c r="H1825" s="213"/>
      <c r="I1825" s="213"/>
      <c r="J1825" s="213"/>
      <c r="K1825" s="213"/>
    </row>
    <row r="1826" spans="1:12" s="203" customFormat="1" ht="45">
      <c r="A1826" s="209" t="s">
        <v>774</v>
      </c>
      <c r="B1826" s="210" t="s">
        <v>775</v>
      </c>
      <c r="C1826" s="211">
        <v>360.79999999999995</v>
      </c>
      <c r="D1826" s="212" t="s">
        <v>647</v>
      </c>
      <c r="E1826" s="138"/>
      <c r="F1826" s="67">
        <f>C1826*E1826</f>
        <v>0</v>
      </c>
      <c r="G1826" s="110"/>
      <c r="H1826" s="213"/>
      <c r="I1826" s="213"/>
      <c r="J1826" s="213"/>
      <c r="K1826" s="213"/>
    </row>
    <row r="1827" spans="1:12" s="203" customFormat="1" ht="45">
      <c r="A1827" s="209" t="s">
        <v>776</v>
      </c>
      <c r="B1827" s="210" t="s">
        <v>777</v>
      </c>
      <c r="C1827" s="211">
        <v>400.15999999999997</v>
      </c>
      <c r="D1827" s="212" t="s">
        <v>647</v>
      </c>
      <c r="E1827" s="138"/>
      <c r="F1827" s="67">
        <f>C1827*E1827</f>
        <v>0</v>
      </c>
      <c r="G1827" s="110"/>
      <c r="H1827" s="213"/>
      <c r="I1827" s="213"/>
      <c r="J1827" s="213"/>
      <c r="K1827" s="213"/>
    </row>
    <row r="1828" spans="1:12" s="203" customFormat="1" ht="45">
      <c r="A1828" s="209" t="s">
        <v>778</v>
      </c>
      <c r="B1828" s="210" t="s">
        <v>779</v>
      </c>
      <c r="C1828" s="211">
        <v>150.88</v>
      </c>
      <c r="D1828" s="212" t="s">
        <v>647</v>
      </c>
      <c r="E1828" s="138"/>
      <c r="F1828" s="67">
        <f>C1828*E1828</f>
        <v>0</v>
      </c>
      <c r="G1828" s="110"/>
      <c r="H1828" s="213"/>
      <c r="I1828" s="213"/>
      <c r="J1828" s="213"/>
      <c r="K1828" s="213"/>
    </row>
    <row r="1829" spans="1:12" s="203" customFormat="1" ht="45">
      <c r="A1829" s="209" t="s">
        <v>780</v>
      </c>
      <c r="B1829" s="210" t="s">
        <v>781</v>
      </c>
      <c r="C1829" s="211">
        <v>147.6</v>
      </c>
      <c r="D1829" s="212" t="s">
        <v>647</v>
      </c>
      <c r="E1829" s="138"/>
      <c r="F1829" s="67">
        <f>C1829*E1829</f>
        <v>0</v>
      </c>
      <c r="G1829" s="110"/>
      <c r="H1829" s="213"/>
      <c r="I1829" s="213"/>
      <c r="J1829" s="213"/>
      <c r="K1829" s="213"/>
    </row>
    <row r="1830" spans="1:12" s="203" customFormat="1" ht="45">
      <c r="A1830" s="209" t="s">
        <v>782</v>
      </c>
      <c r="B1830" s="210" t="s">
        <v>783</v>
      </c>
      <c r="C1830" s="211">
        <v>72.16</v>
      </c>
      <c r="D1830" s="212" t="s">
        <v>647</v>
      </c>
      <c r="E1830" s="138"/>
      <c r="F1830" s="67">
        <f>C1830*E1830</f>
        <v>0</v>
      </c>
      <c r="G1830" s="110"/>
      <c r="H1830" s="213"/>
      <c r="I1830" s="213"/>
      <c r="J1830" s="213"/>
      <c r="K1830" s="213"/>
    </row>
    <row r="1831" spans="1:12" s="203" customFormat="1" ht="45">
      <c r="A1831" s="209" t="s">
        <v>784</v>
      </c>
      <c r="B1831" s="210" t="s">
        <v>785</v>
      </c>
      <c r="C1831" s="211">
        <v>377.2</v>
      </c>
      <c r="D1831" s="212" t="s">
        <v>647</v>
      </c>
      <c r="E1831" s="138"/>
      <c r="F1831" s="67">
        <f>C1831*E1831</f>
        <v>0</v>
      </c>
      <c r="G1831" s="110"/>
      <c r="H1831" s="213"/>
      <c r="I1831" s="213"/>
      <c r="J1831" s="213"/>
      <c r="K1831" s="213"/>
    </row>
    <row r="1832" spans="1:12" s="203" customFormat="1" ht="45">
      <c r="A1832" s="209" t="s">
        <v>786</v>
      </c>
      <c r="B1832" s="210" t="s">
        <v>787</v>
      </c>
      <c r="C1832" s="211">
        <v>419.84</v>
      </c>
      <c r="D1832" s="212" t="s">
        <v>647</v>
      </c>
      <c r="E1832" s="138"/>
      <c r="F1832" s="67">
        <f>C1832*E1832</f>
        <v>0</v>
      </c>
      <c r="G1832" s="110"/>
      <c r="H1832" s="213"/>
      <c r="I1832" s="213"/>
      <c r="J1832" s="213"/>
      <c r="K1832" s="213"/>
    </row>
    <row r="1833" spans="1:12" s="203" customFormat="1" ht="45">
      <c r="A1833" s="209" t="s">
        <v>788</v>
      </c>
      <c r="B1833" s="210" t="s">
        <v>789</v>
      </c>
      <c r="C1833" s="211">
        <v>465.76</v>
      </c>
      <c r="D1833" s="212" t="s">
        <v>647</v>
      </c>
      <c r="E1833" s="138"/>
      <c r="F1833" s="67">
        <f>C1833*E1833</f>
        <v>0</v>
      </c>
      <c r="G1833" s="110"/>
      <c r="H1833" s="213"/>
      <c r="I1833" s="213"/>
      <c r="J1833" s="213"/>
      <c r="K1833" s="213"/>
    </row>
    <row r="1834" spans="1:12" s="203" customFormat="1" ht="45">
      <c r="A1834" s="209" t="s">
        <v>790</v>
      </c>
      <c r="B1834" s="210" t="s">
        <v>791</v>
      </c>
      <c r="C1834" s="211">
        <v>387.03999999999996</v>
      </c>
      <c r="D1834" s="212" t="s">
        <v>647</v>
      </c>
      <c r="E1834" s="138"/>
      <c r="F1834" s="67">
        <f>C1834*E1834</f>
        <v>0</v>
      </c>
      <c r="G1834" s="110"/>
      <c r="H1834" s="213"/>
      <c r="I1834" s="213"/>
      <c r="J1834" s="213"/>
      <c r="K1834" s="213"/>
    </row>
    <row r="1835" spans="1:12" s="203" customFormat="1" ht="45">
      <c r="A1835" s="209" t="s">
        <v>792</v>
      </c>
      <c r="B1835" s="210" t="s">
        <v>793</v>
      </c>
      <c r="C1835" s="211">
        <v>36.08</v>
      </c>
      <c r="D1835" s="212" t="s">
        <v>647</v>
      </c>
      <c r="E1835" s="138"/>
      <c r="F1835" s="67">
        <f>C1835*E1835</f>
        <v>0</v>
      </c>
      <c r="G1835" s="110">
        <f>SUM(F1764:F1835)</f>
        <v>0</v>
      </c>
      <c r="H1835" s="213"/>
      <c r="I1835" s="213"/>
      <c r="J1835" s="213"/>
      <c r="K1835" s="213"/>
    </row>
    <row r="1836" spans="1:12" s="123" customFormat="1">
      <c r="A1836" s="114"/>
      <c r="B1836" s="200"/>
      <c r="D1836" s="199"/>
      <c r="E1836" s="138"/>
      <c r="F1836" s="67"/>
      <c r="G1836" s="180"/>
      <c r="H1836" s="192"/>
      <c r="K1836" s="5"/>
      <c r="L1836" s="5"/>
    </row>
    <row r="1837" spans="1:12" s="123" customFormat="1">
      <c r="A1837" s="198"/>
      <c r="B1837" s="107" t="s">
        <v>794</v>
      </c>
      <c r="D1837" s="199"/>
      <c r="E1837" s="125"/>
      <c r="G1837" s="137"/>
      <c r="H1837" s="192"/>
      <c r="K1837" s="5"/>
      <c r="L1837" s="5"/>
    </row>
    <row r="1838" spans="1:12" s="123" customFormat="1">
      <c r="A1838" s="198" t="s">
        <v>145</v>
      </c>
      <c r="B1838" s="107" t="s">
        <v>795</v>
      </c>
      <c r="C1838" s="137"/>
      <c r="D1838" s="214"/>
      <c r="E1838" s="215"/>
      <c r="F1838" s="137"/>
      <c r="G1838" s="137"/>
      <c r="H1838" s="192"/>
      <c r="K1838" s="5"/>
      <c r="L1838" s="5"/>
    </row>
    <row r="1839" spans="1:12" s="123" customFormat="1" ht="30">
      <c r="A1839" s="114" t="s">
        <v>16</v>
      </c>
      <c r="B1839" s="200" t="s">
        <v>796</v>
      </c>
      <c r="C1839" s="123">
        <v>3</v>
      </c>
      <c r="D1839" s="199" t="s">
        <v>18</v>
      </c>
      <c r="E1839" s="138"/>
      <c r="F1839" s="67">
        <f>C1839*E1839</f>
        <v>0</v>
      </c>
      <c r="G1839" s="180"/>
      <c r="H1839" s="192"/>
      <c r="K1839" s="5"/>
      <c r="L1839" s="5"/>
    </row>
    <row r="1840" spans="1:12" s="123" customFormat="1">
      <c r="A1840" s="114" t="s">
        <v>19</v>
      </c>
      <c r="B1840" s="200" t="s">
        <v>797</v>
      </c>
      <c r="C1840" s="123">
        <v>7</v>
      </c>
      <c r="D1840" s="199" t="s">
        <v>18</v>
      </c>
      <c r="E1840" s="138"/>
      <c r="F1840" s="67">
        <f>C1840*E1840</f>
        <v>0</v>
      </c>
      <c r="G1840" s="180"/>
      <c r="H1840" s="192"/>
      <c r="K1840" s="5"/>
      <c r="L1840" s="5"/>
    </row>
    <row r="1841" spans="1:12" s="123" customFormat="1">
      <c r="A1841" s="114" t="s">
        <v>22</v>
      </c>
      <c r="B1841" s="200" t="s">
        <v>798</v>
      </c>
      <c r="C1841" s="123">
        <v>1</v>
      </c>
      <c r="D1841" s="199" t="s">
        <v>18</v>
      </c>
      <c r="E1841" s="138"/>
      <c r="F1841" s="67">
        <f>C1841*E1841</f>
        <v>0</v>
      </c>
      <c r="G1841" s="180"/>
      <c r="H1841" s="192"/>
      <c r="K1841" s="5"/>
      <c r="L1841" s="5"/>
    </row>
    <row r="1842" spans="1:12" s="123" customFormat="1" ht="15.75" customHeight="1">
      <c r="A1842" s="114" t="s">
        <v>24</v>
      </c>
      <c r="B1842" s="200" t="s">
        <v>799</v>
      </c>
      <c r="C1842" s="123">
        <v>1</v>
      </c>
      <c r="D1842" s="199" t="s">
        <v>18</v>
      </c>
      <c r="E1842" s="138"/>
      <c r="F1842" s="67">
        <f>C1842*E1842</f>
        <v>0</v>
      </c>
      <c r="G1842" s="180"/>
      <c r="H1842" s="192"/>
      <c r="K1842" s="5"/>
      <c r="L1842" s="5"/>
    </row>
    <row r="1843" spans="1:12" s="123" customFormat="1">
      <c r="A1843" s="114" t="s">
        <v>27</v>
      </c>
      <c r="B1843" s="200" t="s">
        <v>800</v>
      </c>
      <c r="C1843" s="123">
        <v>4</v>
      </c>
      <c r="D1843" s="199" t="s">
        <v>18</v>
      </c>
      <c r="E1843" s="138"/>
      <c r="F1843" s="67">
        <f>C1843*E1843</f>
        <v>0</v>
      </c>
      <c r="G1843" s="180">
        <f>SUM(F1839:F1843)</f>
        <v>0</v>
      </c>
      <c r="H1843" s="192"/>
      <c r="K1843" s="5"/>
      <c r="L1843" s="5"/>
    </row>
    <row r="1844" spans="1:12" s="123" customFormat="1">
      <c r="A1844" s="114"/>
      <c r="B1844" s="200"/>
      <c r="D1844" s="199"/>
      <c r="E1844" s="138"/>
      <c r="F1844" s="67"/>
      <c r="G1844" s="180"/>
      <c r="H1844" s="192"/>
      <c r="K1844" s="5"/>
      <c r="L1844" s="5"/>
    </row>
    <row r="1845" spans="1:12" s="123" customFormat="1">
      <c r="A1845" s="198" t="s">
        <v>148</v>
      </c>
      <c r="B1845" s="107" t="s">
        <v>801</v>
      </c>
      <c r="C1845" s="137"/>
      <c r="D1845" s="214"/>
      <c r="E1845" s="215"/>
      <c r="F1845" s="67"/>
      <c r="G1845" s="137"/>
      <c r="H1845" s="192"/>
      <c r="K1845" s="5"/>
      <c r="L1845" s="5"/>
    </row>
    <row r="1846" spans="1:12" s="123" customFormat="1" ht="30">
      <c r="A1846" s="114" t="s">
        <v>16</v>
      </c>
      <c r="B1846" s="200" t="s">
        <v>796</v>
      </c>
      <c r="C1846" s="123">
        <v>6</v>
      </c>
      <c r="D1846" s="199" t="s">
        <v>18</v>
      </c>
      <c r="E1846" s="138"/>
      <c r="F1846" s="67">
        <f>C1846*E1846</f>
        <v>0</v>
      </c>
      <c r="G1846" s="180"/>
      <c r="H1846" s="192"/>
      <c r="K1846" s="5"/>
      <c r="L1846" s="5"/>
    </row>
    <row r="1847" spans="1:12" s="123" customFormat="1" ht="14.25" customHeight="1">
      <c r="A1847" s="114" t="s">
        <v>19</v>
      </c>
      <c r="B1847" s="200" t="s">
        <v>797</v>
      </c>
      <c r="C1847" s="123">
        <v>14</v>
      </c>
      <c r="D1847" s="199" t="s">
        <v>18</v>
      </c>
      <c r="E1847" s="138"/>
      <c r="F1847" s="67">
        <f>C1847*E1847</f>
        <v>0</v>
      </c>
      <c r="G1847" s="180"/>
      <c r="H1847" s="192"/>
      <c r="K1847" s="5"/>
      <c r="L1847" s="5"/>
    </row>
    <row r="1848" spans="1:12" s="123" customFormat="1" ht="14.25" customHeight="1">
      <c r="A1848" s="114" t="s">
        <v>22</v>
      </c>
      <c r="B1848" s="200" t="s">
        <v>802</v>
      </c>
      <c r="C1848" s="123">
        <v>4</v>
      </c>
      <c r="D1848" s="199" t="s">
        <v>18</v>
      </c>
      <c r="E1848" s="138"/>
      <c r="F1848" s="67">
        <f>C1848*E1848</f>
        <v>0</v>
      </c>
      <c r="G1848" s="180"/>
      <c r="H1848" s="192"/>
      <c r="K1848" s="5"/>
      <c r="L1848" s="5"/>
    </row>
    <row r="1849" spans="1:12" s="123" customFormat="1" ht="14.25" customHeight="1">
      <c r="A1849" s="114" t="s">
        <v>24</v>
      </c>
      <c r="B1849" s="200" t="s">
        <v>798</v>
      </c>
      <c r="C1849" s="123">
        <v>2</v>
      </c>
      <c r="D1849" s="199" t="s">
        <v>18</v>
      </c>
      <c r="E1849" s="138"/>
      <c r="F1849" s="67">
        <f>C1849*E1849</f>
        <v>0</v>
      </c>
      <c r="G1849" s="180"/>
      <c r="H1849" s="192"/>
      <c r="K1849" s="5"/>
      <c r="L1849" s="5"/>
    </row>
    <row r="1850" spans="1:12" s="123" customFormat="1" ht="14.25" customHeight="1">
      <c r="A1850" s="114" t="s">
        <v>27</v>
      </c>
      <c r="B1850" s="200" t="s">
        <v>800</v>
      </c>
      <c r="C1850" s="123">
        <v>4</v>
      </c>
      <c r="D1850" s="199" t="s">
        <v>18</v>
      </c>
      <c r="E1850" s="138"/>
      <c r="F1850" s="67">
        <f>C1850*E1850</f>
        <v>0</v>
      </c>
      <c r="G1850" s="180">
        <f>SUM(F1846:F1850)</f>
        <v>0</v>
      </c>
      <c r="H1850" s="192"/>
      <c r="K1850" s="5"/>
      <c r="L1850" s="5"/>
    </row>
    <row r="1851" spans="1:12" s="123" customFormat="1" ht="12" customHeight="1">
      <c r="A1851" s="114"/>
      <c r="D1851" s="124"/>
      <c r="F1851" s="67"/>
      <c r="G1851" s="137"/>
      <c r="H1851" s="192"/>
      <c r="K1851" s="5"/>
      <c r="L1851" s="5"/>
    </row>
    <row r="1852" spans="1:12" s="123" customFormat="1" ht="15" customHeight="1">
      <c r="A1852" s="198" t="s">
        <v>152</v>
      </c>
      <c r="B1852" s="107" t="s">
        <v>803</v>
      </c>
      <c r="C1852" s="137"/>
      <c r="D1852" s="214"/>
      <c r="E1852" s="215"/>
      <c r="F1852" s="67"/>
      <c r="G1852" s="137"/>
      <c r="H1852" s="192"/>
      <c r="K1852" s="5"/>
      <c r="L1852" s="5"/>
    </row>
    <row r="1853" spans="1:12" s="123" customFormat="1" ht="30">
      <c r="A1853" s="114" t="s">
        <v>16</v>
      </c>
      <c r="B1853" s="116" t="s">
        <v>796</v>
      </c>
      <c r="C1853" s="123">
        <v>75</v>
      </c>
      <c r="D1853" s="199" t="s">
        <v>18</v>
      </c>
      <c r="F1853" s="67">
        <f>C1853*E1853</f>
        <v>0</v>
      </c>
      <c r="G1853" s="137"/>
      <c r="H1853" s="192"/>
      <c r="K1853" s="5"/>
      <c r="L1853" s="5"/>
    </row>
    <row r="1854" spans="1:12" s="123" customFormat="1">
      <c r="A1854" s="114" t="s">
        <v>19</v>
      </c>
      <c r="B1854" s="116" t="s">
        <v>802</v>
      </c>
      <c r="C1854" s="123">
        <v>56</v>
      </c>
      <c r="D1854" s="199" t="s">
        <v>18</v>
      </c>
      <c r="F1854" s="67">
        <f>C1854*E1854</f>
        <v>0</v>
      </c>
      <c r="G1854" s="137"/>
      <c r="H1854" s="192"/>
      <c r="K1854" s="5"/>
      <c r="L1854" s="5"/>
    </row>
    <row r="1855" spans="1:12" s="123" customFormat="1" ht="12" customHeight="1">
      <c r="A1855" s="114" t="s">
        <v>22</v>
      </c>
      <c r="B1855" s="116" t="s">
        <v>798</v>
      </c>
      <c r="C1855" s="123">
        <v>2</v>
      </c>
      <c r="D1855" s="199" t="s">
        <v>18</v>
      </c>
      <c r="F1855" s="67">
        <f>C1855*E1855</f>
        <v>0</v>
      </c>
      <c r="G1855" s="137"/>
      <c r="H1855" s="192"/>
      <c r="K1855" s="5"/>
      <c r="L1855" s="5"/>
    </row>
    <row r="1856" spans="1:12" s="123" customFormat="1" ht="30">
      <c r="A1856" s="114" t="s">
        <v>24</v>
      </c>
      <c r="B1856" s="116" t="s">
        <v>804</v>
      </c>
      <c r="C1856" s="123">
        <v>134</v>
      </c>
      <c r="D1856" s="199" t="s">
        <v>18</v>
      </c>
      <c r="F1856" s="67">
        <f>C1856*E1856</f>
        <v>0</v>
      </c>
      <c r="G1856" s="137"/>
      <c r="H1856" s="192"/>
      <c r="K1856" s="5"/>
      <c r="L1856" s="5"/>
    </row>
    <row r="1857" spans="1:12" s="123" customFormat="1" ht="30">
      <c r="A1857" s="114" t="s">
        <v>27</v>
      </c>
      <c r="B1857" s="116" t="s">
        <v>805</v>
      </c>
      <c r="C1857" s="123">
        <v>52</v>
      </c>
      <c r="D1857" s="199" t="s">
        <v>18</v>
      </c>
      <c r="F1857" s="67">
        <f>C1857*E1857</f>
        <v>0</v>
      </c>
      <c r="G1857" s="137"/>
      <c r="H1857" s="192"/>
      <c r="K1857" s="5"/>
      <c r="L1857" s="5"/>
    </row>
    <row r="1858" spans="1:12" s="123" customFormat="1" ht="29.25" customHeight="1">
      <c r="A1858" s="114" t="s">
        <v>30</v>
      </c>
      <c r="B1858" s="116" t="s">
        <v>806</v>
      </c>
      <c r="C1858" s="123">
        <v>22</v>
      </c>
      <c r="D1858" s="199" t="s">
        <v>18</v>
      </c>
      <c r="F1858" s="67">
        <f>C1858*E1858</f>
        <v>0</v>
      </c>
      <c r="G1858" s="137"/>
      <c r="H1858" s="192"/>
      <c r="K1858" s="5"/>
      <c r="L1858" s="5"/>
    </row>
    <row r="1859" spans="1:12" s="123" customFormat="1" ht="12" customHeight="1">
      <c r="A1859" s="114" t="s">
        <v>32</v>
      </c>
      <c r="B1859" s="116" t="s">
        <v>800</v>
      </c>
      <c r="C1859" s="123">
        <v>4</v>
      </c>
      <c r="D1859" s="199" t="s">
        <v>18</v>
      </c>
      <c r="F1859" s="67">
        <f>C1859*E1859</f>
        <v>0</v>
      </c>
      <c r="G1859" s="137">
        <f>SUM(F1853:F1859)</f>
        <v>0</v>
      </c>
      <c r="H1859" s="192"/>
      <c r="K1859" s="5"/>
      <c r="L1859" s="5"/>
    </row>
    <row r="1860" spans="1:12" s="123" customFormat="1" ht="12" customHeight="1">
      <c r="A1860" s="114"/>
      <c r="D1860" s="124"/>
      <c r="F1860" s="67"/>
      <c r="G1860" s="137"/>
      <c r="H1860" s="192"/>
      <c r="K1860" s="5"/>
      <c r="L1860" s="5"/>
    </row>
    <row r="1861" spans="1:12" s="123" customFormat="1" ht="12" customHeight="1">
      <c r="A1861" s="198" t="s">
        <v>158</v>
      </c>
      <c r="B1861" s="107" t="s">
        <v>807</v>
      </c>
      <c r="C1861" s="137"/>
      <c r="D1861" s="214"/>
      <c r="E1861" s="215"/>
      <c r="F1861" s="67"/>
      <c r="G1861" s="137"/>
      <c r="H1861" s="192"/>
      <c r="K1861" s="5"/>
      <c r="L1861" s="5"/>
    </row>
    <row r="1862" spans="1:12" s="123" customFormat="1" ht="12" customHeight="1">
      <c r="A1862" s="114" t="s">
        <v>16</v>
      </c>
      <c r="B1862" s="116" t="s">
        <v>797</v>
      </c>
      <c r="C1862" s="123">
        <v>10</v>
      </c>
      <c r="D1862" s="199" t="s">
        <v>18</v>
      </c>
      <c r="F1862" s="67">
        <f>C1862*E1862</f>
        <v>0</v>
      </c>
      <c r="G1862" s="137"/>
      <c r="H1862" s="192"/>
      <c r="K1862" s="5"/>
      <c r="L1862" s="5"/>
    </row>
    <row r="1863" spans="1:12" s="123" customFormat="1" ht="12" customHeight="1">
      <c r="A1863" s="114" t="s">
        <v>19</v>
      </c>
      <c r="B1863" s="116" t="s">
        <v>800</v>
      </c>
      <c r="C1863" s="123">
        <v>4</v>
      </c>
      <c r="D1863" s="199" t="s">
        <v>18</v>
      </c>
      <c r="F1863" s="67">
        <f>C1863*E1863</f>
        <v>0</v>
      </c>
      <c r="G1863" s="137">
        <f>SUM(F1862:F1863)</f>
        <v>0</v>
      </c>
      <c r="H1863" s="192"/>
      <c r="K1863" s="5"/>
      <c r="L1863" s="5"/>
    </row>
    <row r="1864" spans="1:12" s="123" customFormat="1" ht="12" customHeight="1">
      <c r="A1864" s="114"/>
      <c r="B1864" s="116"/>
      <c r="D1864" s="199"/>
      <c r="F1864" s="67"/>
      <c r="G1864" s="137"/>
      <c r="H1864" s="192"/>
      <c r="K1864" s="5"/>
      <c r="L1864" s="5"/>
    </row>
    <row r="1865" spans="1:12" s="123" customFormat="1" ht="12" customHeight="1">
      <c r="A1865" s="196" t="s">
        <v>161</v>
      </c>
      <c r="B1865" s="122" t="s">
        <v>803</v>
      </c>
      <c r="C1865" s="137"/>
      <c r="D1865" s="214"/>
      <c r="E1865" s="137"/>
      <c r="F1865" s="67"/>
      <c r="G1865" s="137"/>
      <c r="H1865" s="192"/>
      <c r="K1865" s="5"/>
      <c r="L1865" s="5"/>
    </row>
    <row r="1866" spans="1:12" s="123" customFormat="1" ht="30">
      <c r="A1866" s="114" t="s">
        <v>16</v>
      </c>
      <c r="B1866" s="116" t="s">
        <v>796</v>
      </c>
      <c r="C1866" s="123">
        <v>20</v>
      </c>
      <c r="D1866" s="199" t="s">
        <v>18</v>
      </c>
      <c r="F1866" s="67">
        <f>C1866*E1866</f>
        <v>0</v>
      </c>
      <c r="G1866" s="137"/>
      <c r="H1866" s="192"/>
      <c r="K1866" s="5"/>
      <c r="L1866" s="5"/>
    </row>
    <row r="1867" spans="1:12" s="123" customFormat="1" ht="12" customHeight="1">
      <c r="A1867" s="114" t="s">
        <v>19</v>
      </c>
      <c r="B1867" s="116" t="s">
        <v>797</v>
      </c>
      <c r="C1867" s="123">
        <v>17</v>
      </c>
      <c r="D1867" s="199" t="s">
        <v>18</v>
      </c>
      <c r="F1867" s="67">
        <f>C1867*E1867</f>
        <v>0</v>
      </c>
      <c r="G1867" s="137"/>
      <c r="H1867" s="192"/>
      <c r="K1867" s="5"/>
      <c r="L1867" s="5"/>
    </row>
    <row r="1868" spans="1:12" s="123" customFormat="1" ht="12" customHeight="1">
      <c r="A1868" s="114" t="s">
        <v>22</v>
      </c>
      <c r="B1868" s="116" t="s">
        <v>802</v>
      </c>
      <c r="C1868" s="123">
        <v>12</v>
      </c>
      <c r="D1868" s="199" t="s">
        <v>18</v>
      </c>
      <c r="F1868" s="67">
        <f>C1868*E1868</f>
        <v>0</v>
      </c>
      <c r="G1868" s="137"/>
      <c r="H1868" s="192"/>
      <c r="K1868" s="5"/>
      <c r="L1868" s="5"/>
    </row>
    <row r="1869" spans="1:12" s="123" customFormat="1" ht="12" customHeight="1">
      <c r="A1869" s="114" t="s">
        <v>24</v>
      </c>
      <c r="B1869" s="116" t="s">
        <v>798</v>
      </c>
      <c r="C1869" s="123">
        <v>4</v>
      </c>
      <c r="D1869" s="199" t="s">
        <v>18</v>
      </c>
      <c r="F1869" s="67">
        <f>C1869*E1869</f>
        <v>0</v>
      </c>
      <c r="G1869" s="137"/>
      <c r="H1869" s="192"/>
      <c r="K1869" s="5"/>
      <c r="L1869" s="5"/>
    </row>
    <row r="1870" spans="1:12" s="123" customFormat="1" ht="30">
      <c r="A1870" s="114" t="s">
        <v>27</v>
      </c>
      <c r="B1870" s="116" t="s">
        <v>804</v>
      </c>
      <c r="C1870" s="123">
        <v>10</v>
      </c>
      <c r="D1870" s="199" t="s">
        <v>18</v>
      </c>
      <c r="F1870" s="67">
        <f>C1870*E1870</f>
        <v>0</v>
      </c>
      <c r="G1870" s="137"/>
      <c r="H1870" s="192"/>
      <c r="K1870" s="5"/>
      <c r="L1870" s="5"/>
    </row>
    <row r="1871" spans="1:12" s="123" customFormat="1" ht="30">
      <c r="A1871" s="114" t="s">
        <v>30</v>
      </c>
      <c r="B1871" s="116" t="s">
        <v>806</v>
      </c>
      <c r="C1871" s="123">
        <v>7</v>
      </c>
      <c r="D1871" s="199" t="s">
        <v>18</v>
      </c>
      <c r="F1871" s="67">
        <f>C1871*E1871</f>
        <v>0</v>
      </c>
      <c r="G1871" s="137"/>
      <c r="H1871" s="192"/>
      <c r="K1871" s="5"/>
      <c r="L1871" s="5"/>
    </row>
    <row r="1872" spans="1:12" s="123" customFormat="1" ht="30">
      <c r="A1872" s="114" t="s">
        <v>32</v>
      </c>
      <c r="B1872" s="116" t="s">
        <v>808</v>
      </c>
      <c r="C1872" s="123">
        <v>2</v>
      </c>
      <c r="D1872" s="199" t="s">
        <v>18</v>
      </c>
      <c r="F1872" s="67">
        <f>C1872*E1872</f>
        <v>0</v>
      </c>
      <c r="G1872" s="137"/>
      <c r="H1872" s="192"/>
      <c r="K1872" s="5"/>
      <c r="L1872" s="5"/>
    </row>
    <row r="1873" spans="1:12" s="123" customFormat="1" ht="12" customHeight="1">
      <c r="A1873" s="114" t="s">
        <v>68</v>
      </c>
      <c r="B1873" s="116" t="s">
        <v>800</v>
      </c>
      <c r="C1873" s="123">
        <v>4</v>
      </c>
      <c r="D1873" s="199" t="s">
        <v>18</v>
      </c>
      <c r="F1873" s="67">
        <f t="shared" ref="F1873" si="33">C1873*E1873</f>
        <v>0</v>
      </c>
      <c r="G1873" s="137">
        <f>SUM(F1866:F1873)</f>
        <v>0</v>
      </c>
      <c r="H1873" s="192"/>
      <c r="K1873" s="5"/>
      <c r="L1873" s="5"/>
    </row>
    <row r="1874" spans="1:12" s="123" customFormat="1" ht="12" customHeight="1">
      <c r="A1874" s="114"/>
      <c r="B1874" s="116"/>
      <c r="D1874" s="199"/>
      <c r="F1874" s="67"/>
      <c r="G1874" s="137"/>
      <c r="H1874" s="192"/>
      <c r="K1874" s="5"/>
      <c r="L1874" s="5"/>
    </row>
    <row r="1875" spans="1:12" s="123" customFormat="1" ht="15" customHeight="1">
      <c r="A1875" s="196" t="s">
        <v>198</v>
      </c>
      <c r="B1875" s="122" t="s">
        <v>809</v>
      </c>
      <c r="C1875" s="137"/>
      <c r="D1875" s="214"/>
      <c r="E1875" s="137"/>
      <c r="F1875" s="67"/>
      <c r="G1875" s="137"/>
      <c r="H1875" s="192"/>
      <c r="K1875" s="5"/>
      <c r="L1875" s="5"/>
    </row>
    <row r="1876" spans="1:12" s="123" customFormat="1" ht="162.75" customHeight="1">
      <c r="A1876" s="114" t="s">
        <v>16</v>
      </c>
      <c r="B1876" s="116" t="s">
        <v>810</v>
      </c>
      <c r="C1876" s="123">
        <v>1</v>
      </c>
      <c r="D1876" s="199" t="s">
        <v>18</v>
      </c>
      <c r="F1876" s="67">
        <f>C1876*E1876</f>
        <v>0</v>
      </c>
      <c r="G1876" s="137">
        <f>SUM(F1876)</f>
        <v>0</v>
      </c>
      <c r="H1876" s="192"/>
      <c r="K1876" s="5"/>
      <c r="L1876" s="5"/>
    </row>
    <row r="1877" spans="1:12" s="123" customFormat="1" ht="12" customHeight="1">
      <c r="A1877" s="114"/>
      <c r="D1877" s="124"/>
      <c r="G1877" s="137"/>
      <c r="H1877" s="192"/>
      <c r="K1877" s="5"/>
      <c r="L1877" s="5"/>
    </row>
    <row r="1878" spans="1:12" s="123" customFormat="1" ht="30.75" customHeight="1">
      <c r="A1878" s="196" t="s">
        <v>243</v>
      </c>
      <c r="B1878" s="122" t="s">
        <v>811</v>
      </c>
      <c r="C1878" s="137"/>
      <c r="D1878" s="214"/>
      <c r="E1878" s="137"/>
      <c r="F1878" s="67"/>
      <c r="G1878" s="137"/>
      <c r="H1878" s="192"/>
      <c r="K1878" s="5"/>
      <c r="L1878" s="5"/>
    </row>
    <row r="1879" spans="1:12" s="123" customFormat="1" ht="135">
      <c r="A1879" s="114" t="s">
        <v>16</v>
      </c>
      <c r="B1879" s="116" t="s">
        <v>812</v>
      </c>
      <c r="C1879" s="123">
        <v>1</v>
      </c>
      <c r="D1879" s="124" t="s">
        <v>813</v>
      </c>
      <c r="F1879" s="67">
        <f>C1879*E1879</f>
        <v>0</v>
      </c>
      <c r="G1879" s="137">
        <f>SUM(F1879)</f>
        <v>0</v>
      </c>
      <c r="H1879" s="192"/>
      <c r="K1879" s="5"/>
      <c r="L1879" s="5"/>
    </row>
    <row r="1880" spans="1:12" s="123" customFormat="1" ht="12" customHeight="1">
      <c r="A1880" s="114"/>
      <c r="D1880" s="124"/>
      <c r="G1880" s="137"/>
      <c r="H1880" s="192"/>
      <c r="K1880" s="5"/>
      <c r="L1880" s="5"/>
    </row>
    <row r="1881" spans="1:12" s="123" customFormat="1" ht="30" customHeight="1">
      <c r="A1881" s="196" t="s">
        <v>257</v>
      </c>
      <c r="B1881" s="122" t="s">
        <v>814</v>
      </c>
      <c r="C1881" s="137"/>
      <c r="D1881" s="214"/>
      <c r="E1881" s="137"/>
      <c r="F1881" s="67"/>
      <c r="G1881" s="137"/>
      <c r="H1881" s="192"/>
      <c r="K1881" s="5"/>
      <c r="L1881" s="5"/>
    </row>
    <row r="1882" spans="1:12" s="123" customFormat="1" ht="45">
      <c r="A1882" s="114" t="s">
        <v>16</v>
      </c>
      <c r="B1882" s="116" t="s">
        <v>815</v>
      </c>
      <c r="C1882" s="123">
        <v>104</v>
      </c>
      <c r="D1882" s="124" t="s">
        <v>18</v>
      </c>
      <c r="F1882" s="67">
        <f>C1882*E1882</f>
        <v>0</v>
      </c>
      <c r="G1882" s="137"/>
      <c r="H1882" s="192"/>
      <c r="K1882" s="5"/>
      <c r="L1882" s="5"/>
    </row>
    <row r="1883" spans="1:12" s="123" customFormat="1" ht="45">
      <c r="A1883" s="114" t="s">
        <v>24</v>
      </c>
      <c r="B1883" s="116" t="s">
        <v>816</v>
      </c>
      <c r="C1883" s="123">
        <v>20</v>
      </c>
      <c r="D1883" s="124" t="s">
        <v>18</v>
      </c>
      <c r="F1883" s="67">
        <f>C1883*E1883</f>
        <v>0</v>
      </c>
      <c r="G1883" s="137"/>
      <c r="H1883" s="192"/>
      <c r="K1883" s="5"/>
      <c r="L1883" s="5"/>
    </row>
    <row r="1884" spans="1:12" s="123" customFormat="1" ht="12" customHeight="1">
      <c r="A1884" s="114" t="s">
        <v>27</v>
      </c>
      <c r="B1884" s="116" t="s">
        <v>817</v>
      </c>
      <c r="C1884" s="123">
        <v>19</v>
      </c>
      <c r="D1884" s="124" t="s">
        <v>18</v>
      </c>
      <c r="F1884" s="67">
        <f>C1884*E1884</f>
        <v>0</v>
      </c>
      <c r="G1884" s="137">
        <f>SUM(F1882:F1884)</f>
        <v>0</v>
      </c>
      <c r="H1884" s="192"/>
      <c r="K1884" s="5"/>
      <c r="L1884" s="5"/>
    </row>
    <row r="1885" spans="1:12" s="123" customFormat="1" ht="12" customHeight="1">
      <c r="A1885" s="114"/>
      <c r="D1885" s="124"/>
      <c r="G1885" s="137"/>
      <c r="H1885" s="192"/>
      <c r="K1885" s="5"/>
      <c r="L1885" s="5"/>
    </row>
    <row r="1886" spans="1:12" s="123" customFormat="1" ht="14.25" customHeight="1">
      <c r="A1886" s="196" t="s">
        <v>261</v>
      </c>
      <c r="B1886" s="122" t="s">
        <v>818</v>
      </c>
      <c r="C1886" s="137"/>
      <c r="D1886" s="214"/>
      <c r="E1886" s="137"/>
      <c r="F1886" s="67"/>
      <c r="G1886" s="137"/>
      <c r="H1886" s="192"/>
      <c r="K1886" s="5"/>
      <c r="L1886" s="5"/>
    </row>
    <row r="1887" spans="1:12" s="123" customFormat="1" ht="60">
      <c r="A1887" s="114" t="s">
        <v>16</v>
      </c>
      <c r="B1887" s="116" t="s">
        <v>819</v>
      </c>
      <c r="C1887" s="123">
        <v>2</v>
      </c>
      <c r="D1887" s="124" t="s">
        <v>18</v>
      </c>
      <c r="F1887" s="67">
        <f>C1887*E1887</f>
        <v>0</v>
      </c>
      <c r="G1887" s="137">
        <f>SUM(F1887)</f>
        <v>0</v>
      </c>
      <c r="H1887" s="192"/>
      <c r="K1887" s="5"/>
      <c r="L1887" s="5"/>
    </row>
    <row r="1888" spans="1:12">
      <c r="A1888" s="181"/>
      <c r="B1888" s="5"/>
      <c r="C1888" s="109"/>
      <c r="D1888" s="108"/>
      <c r="E1888" s="109"/>
      <c r="F1888" s="109"/>
      <c r="G1888" s="110"/>
    </row>
    <row r="1889" spans="1:11" s="123" customFormat="1">
      <c r="A1889" s="216"/>
      <c r="B1889" s="217" t="s">
        <v>820</v>
      </c>
      <c r="C1889" s="217"/>
      <c r="D1889" s="217"/>
      <c r="E1889" s="217"/>
      <c r="F1889" s="135" t="s">
        <v>35</v>
      </c>
      <c r="G1889" s="137">
        <f>SUM(G1725:G1887)</f>
        <v>0</v>
      </c>
      <c r="H1889" s="136"/>
      <c r="I1889" s="136"/>
      <c r="J1889" s="136"/>
      <c r="K1889" s="136"/>
    </row>
    <row r="1890" spans="1:11" s="137" customFormat="1" ht="15" customHeight="1">
      <c r="A1890" s="218"/>
      <c r="D1890" s="169"/>
      <c r="H1890" s="219"/>
      <c r="I1890" s="219"/>
      <c r="J1890" s="219"/>
      <c r="K1890" s="219"/>
    </row>
    <row r="1891" spans="1:11" s="137" customFormat="1" ht="15" customHeight="1">
      <c r="A1891" s="218"/>
      <c r="D1891" s="169"/>
      <c r="H1891" s="219"/>
      <c r="I1891" s="219"/>
      <c r="J1891" s="219"/>
      <c r="K1891" s="219"/>
    </row>
    <row r="1892" spans="1:11" s="137" customFormat="1" ht="15" customHeight="1">
      <c r="A1892" s="218"/>
      <c r="D1892" s="169"/>
      <c r="H1892" s="219"/>
      <c r="I1892" s="219"/>
      <c r="J1892" s="219"/>
      <c r="K1892" s="219"/>
    </row>
    <row r="1893" spans="1:11" s="137" customFormat="1" ht="15" customHeight="1">
      <c r="A1893" s="218"/>
      <c r="D1893" s="169"/>
      <c r="H1893" s="219"/>
      <c r="I1893" s="219"/>
      <c r="J1893" s="219"/>
      <c r="K1893" s="219"/>
    </row>
    <row r="1894" spans="1:11" s="137" customFormat="1" ht="15" customHeight="1">
      <c r="A1894" s="218"/>
      <c r="D1894" s="169"/>
      <c r="H1894" s="219"/>
      <c r="I1894" s="219"/>
      <c r="J1894" s="219"/>
      <c r="K1894" s="219"/>
    </row>
    <row r="1895" spans="1:11" s="137" customFormat="1" ht="15" customHeight="1">
      <c r="A1895" s="218"/>
      <c r="D1895" s="169"/>
      <c r="H1895" s="219"/>
      <c r="I1895" s="219"/>
      <c r="J1895" s="219"/>
      <c r="K1895" s="219"/>
    </row>
    <row r="1896" spans="1:11" s="137" customFormat="1" ht="15" customHeight="1">
      <c r="A1896" s="218"/>
      <c r="D1896" s="169"/>
      <c r="H1896" s="219"/>
      <c r="I1896" s="219"/>
      <c r="J1896" s="219"/>
      <c r="K1896" s="219"/>
    </row>
    <row r="1897" spans="1:11" s="137" customFormat="1" ht="15" customHeight="1">
      <c r="A1897" s="218"/>
      <c r="D1897" s="169"/>
      <c r="H1897" s="219"/>
      <c r="I1897" s="219"/>
      <c r="J1897" s="219"/>
      <c r="K1897" s="219"/>
    </row>
    <row r="1898" spans="1:11" s="137" customFormat="1" ht="15" customHeight="1">
      <c r="A1898" s="218"/>
      <c r="D1898" s="169"/>
      <c r="H1898" s="219"/>
      <c r="I1898" s="219"/>
      <c r="J1898" s="219"/>
      <c r="K1898" s="219"/>
    </row>
    <row r="1899" spans="1:11" s="137" customFormat="1" ht="15" customHeight="1">
      <c r="A1899" s="218"/>
      <c r="D1899" s="169"/>
      <c r="H1899" s="219"/>
      <c r="I1899" s="219"/>
      <c r="J1899" s="219"/>
      <c r="K1899" s="219"/>
    </row>
    <row r="1900" spans="1:11" s="137" customFormat="1" ht="15" customHeight="1">
      <c r="A1900" s="218"/>
      <c r="D1900" s="169"/>
      <c r="H1900" s="219"/>
      <c r="I1900" s="219"/>
      <c r="J1900" s="219"/>
      <c r="K1900" s="219"/>
    </row>
    <row r="1901" spans="1:11" s="137" customFormat="1" ht="15" customHeight="1">
      <c r="A1901" s="218"/>
      <c r="D1901" s="169"/>
      <c r="H1901" s="219"/>
      <c r="I1901" s="219"/>
      <c r="J1901" s="219"/>
      <c r="K1901" s="219"/>
    </row>
    <row r="1902" spans="1:11" s="137" customFormat="1" ht="15" customHeight="1">
      <c r="A1902" s="218"/>
      <c r="D1902" s="169"/>
      <c r="H1902" s="219"/>
      <c r="I1902" s="219"/>
      <c r="J1902" s="219"/>
      <c r="K1902" s="219"/>
    </row>
    <row r="1903" spans="1:11" s="137" customFormat="1" ht="15" customHeight="1">
      <c r="A1903" s="218"/>
      <c r="D1903" s="169"/>
      <c r="H1903" s="219"/>
      <c r="I1903" s="219"/>
      <c r="J1903" s="219"/>
      <c r="K1903" s="219"/>
    </row>
    <row r="1904" spans="1:11" s="137" customFormat="1" ht="15" customHeight="1">
      <c r="A1904" s="218"/>
      <c r="D1904" s="169"/>
      <c r="H1904" s="219"/>
      <c r="I1904" s="219"/>
      <c r="J1904" s="219"/>
      <c r="K1904" s="219"/>
    </row>
    <row r="1905" spans="1:12" s="137" customFormat="1" ht="15" customHeight="1">
      <c r="A1905" s="218"/>
      <c r="D1905" s="169"/>
      <c r="H1905" s="219"/>
      <c r="I1905" s="219"/>
      <c r="J1905" s="219"/>
      <c r="K1905" s="219"/>
    </row>
    <row r="1906" spans="1:12" s="137" customFormat="1" ht="15" customHeight="1">
      <c r="A1906" s="218"/>
      <c r="D1906" s="169"/>
      <c r="H1906" s="219"/>
      <c r="I1906" s="219"/>
      <c r="J1906" s="219"/>
      <c r="K1906" s="219"/>
    </row>
    <row r="1907" spans="1:12" s="137" customFormat="1" ht="15" customHeight="1">
      <c r="A1907" s="218"/>
      <c r="D1907" s="169"/>
      <c r="H1907" s="219"/>
      <c r="I1907" s="219"/>
      <c r="J1907" s="219"/>
      <c r="K1907" s="219"/>
    </row>
    <row r="1908" spans="1:12" s="137" customFormat="1" ht="15" customHeight="1">
      <c r="A1908" s="218"/>
      <c r="D1908" s="169"/>
      <c r="H1908" s="219"/>
      <c r="I1908" s="219"/>
      <c r="J1908" s="219"/>
      <c r="K1908" s="219"/>
    </row>
    <row r="1909" spans="1:12" s="137" customFormat="1" ht="15" customHeight="1">
      <c r="A1909" s="218"/>
      <c r="D1909" s="169"/>
      <c r="H1909" s="219"/>
      <c r="I1909" s="219"/>
      <c r="J1909" s="219"/>
      <c r="K1909" s="219"/>
    </row>
    <row r="1910" spans="1:12" s="137" customFormat="1" ht="15" customHeight="1">
      <c r="A1910" s="218"/>
      <c r="D1910" s="169"/>
      <c r="H1910" s="219"/>
      <c r="I1910" s="219"/>
      <c r="J1910" s="219"/>
      <c r="K1910" s="219"/>
    </row>
    <row r="1911" spans="1:12" s="137" customFormat="1" ht="15" customHeight="1">
      <c r="A1911" s="218"/>
      <c r="D1911" s="169"/>
      <c r="H1911" s="219"/>
      <c r="I1911" s="219"/>
      <c r="J1911" s="219"/>
      <c r="K1911" s="219"/>
    </row>
    <row r="1912" spans="1:12" s="137" customFormat="1" ht="15" customHeight="1">
      <c r="A1912" s="218"/>
      <c r="D1912" s="169"/>
      <c r="H1912" s="219"/>
      <c r="I1912" s="219"/>
      <c r="J1912" s="219"/>
      <c r="K1912" s="219"/>
    </row>
    <row r="1913" spans="1:12" s="137" customFormat="1" ht="15" customHeight="1">
      <c r="A1913" s="218"/>
      <c r="D1913" s="169"/>
      <c r="H1913" s="219"/>
      <c r="I1913" s="219"/>
      <c r="J1913" s="219"/>
      <c r="K1913" s="219"/>
    </row>
    <row r="1914" spans="1:12" s="123" customFormat="1" ht="18" customHeight="1">
      <c r="A1914" s="143"/>
      <c r="B1914" s="220" t="s">
        <v>821</v>
      </c>
      <c r="C1914" s="189"/>
      <c r="D1914" s="190"/>
      <c r="E1914" s="189"/>
      <c r="F1914" s="215"/>
      <c r="G1914" s="135"/>
      <c r="H1914" s="192"/>
      <c r="J1914" s="5"/>
      <c r="K1914" s="5"/>
      <c r="L1914" s="5"/>
    </row>
    <row r="1915" spans="1:12" s="123" customFormat="1" ht="18" customHeight="1">
      <c r="A1915" s="143"/>
      <c r="B1915" s="221" t="s">
        <v>115</v>
      </c>
      <c r="C1915" s="221"/>
      <c r="D1915" s="221"/>
      <c r="E1915" s="221"/>
      <c r="F1915" s="126" t="s">
        <v>35</v>
      </c>
      <c r="G1915" s="135">
        <f>G104</f>
        <v>0</v>
      </c>
      <c r="H1915" s="192"/>
      <c r="K1915" s="5"/>
      <c r="L1915" s="5"/>
    </row>
    <row r="1916" spans="1:12" s="123" customFormat="1" ht="18" customHeight="1">
      <c r="A1916" s="143"/>
      <c r="B1916" s="222" t="s">
        <v>822</v>
      </c>
      <c r="C1916" s="222"/>
      <c r="D1916" s="222"/>
      <c r="E1916" s="223"/>
      <c r="F1916" s="126" t="s">
        <v>35</v>
      </c>
      <c r="G1916" s="135">
        <f>$G$235</f>
        <v>0</v>
      </c>
      <c r="H1916" s="192"/>
      <c r="K1916" s="5"/>
      <c r="L1916" s="5"/>
    </row>
    <row r="1917" spans="1:12" s="123" customFormat="1" ht="18" customHeight="1">
      <c r="A1917" s="143"/>
      <c r="B1917" s="222" t="s">
        <v>316</v>
      </c>
      <c r="C1917" s="222"/>
      <c r="D1917" s="222"/>
      <c r="E1917" s="223"/>
      <c r="F1917" s="126" t="s">
        <v>35</v>
      </c>
      <c r="G1917" s="135">
        <f>G344</f>
        <v>0</v>
      </c>
      <c r="H1917" s="192"/>
      <c r="K1917" s="5"/>
      <c r="L1917" s="5"/>
    </row>
    <row r="1918" spans="1:12" s="123" customFormat="1" ht="18" customHeight="1">
      <c r="A1918" s="143"/>
      <c r="B1918" s="222" t="s">
        <v>332</v>
      </c>
      <c r="C1918" s="222"/>
      <c r="D1918" s="222"/>
      <c r="E1918" s="223"/>
      <c r="F1918" s="126" t="s">
        <v>35</v>
      </c>
      <c r="G1918" s="135">
        <f>G452</f>
        <v>0</v>
      </c>
      <c r="H1918" s="192"/>
      <c r="K1918" s="5"/>
      <c r="L1918" s="5"/>
    </row>
    <row r="1919" spans="1:12" s="123" customFormat="1" ht="18" customHeight="1">
      <c r="A1919" s="143"/>
      <c r="B1919" s="222" t="s">
        <v>353</v>
      </c>
      <c r="C1919" s="222"/>
      <c r="D1919" s="222"/>
      <c r="E1919" s="223"/>
      <c r="F1919" s="126" t="s">
        <v>35</v>
      </c>
      <c r="G1919" s="135">
        <f>G560</f>
        <v>0</v>
      </c>
      <c r="H1919" s="192"/>
      <c r="K1919" s="5"/>
      <c r="L1919" s="5"/>
    </row>
    <row r="1920" spans="1:12" s="123" customFormat="1" ht="18" customHeight="1">
      <c r="A1920" s="143"/>
      <c r="B1920" s="222" t="s">
        <v>399</v>
      </c>
      <c r="C1920" s="222"/>
      <c r="D1920" s="222"/>
      <c r="E1920" s="223"/>
      <c r="F1920" s="126" t="s">
        <v>35</v>
      </c>
      <c r="G1920" s="135">
        <f>G686</f>
        <v>0</v>
      </c>
      <c r="H1920" s="192"/>
      <c r="K1920" s="5"/>
      <c r="L1920" s="5"/>
    </row>
    <row r="1921" spans="1:12" s="123" customFormat="1" ht="18" customHeight="1">
      <c r="A1921" s="143"/>
      <c r="B1921" s="222" t="s">
        <v>411</v>
      </c>
      <c r="C1921" s="222"/>
      <c r="D1921" s="222"/>
      <c r="E1921" s="223"/>
      <c r="F1921" s="126" t="s">
        <v>35</v>
      </c>
      <c r="G1921" s="135">
        <f>G714</f>
        <v>0</v>
      </c>
      <c r="H1921" s="192"/>
      <c r="K1921" s="5"/>
      <c r="L1921" s="5"/>
    </row>
    <row r="1922" spans="1:12" s="123" customFormat="1" ht="18" customHeight="1">
      <c r="A1922" s="143"/>
      <c r="B1922" s="222" t="s">
        <v>427</v>
      </c>
      <c r="C1922" s="222"/>
      <c r="D1922" s="222"/>
      <c r="E1922" s="223"/>
      <c r="F1922" s="126" t="s">
        <v>35</v>
      </c>
      <c r="G1922" s="135">
        <f>G833</f>
        <v>0</v>
      </c>
      <c r="H1922" s="192"/>
      <c r="K1922" s="5"/>
      <c r="L1922" s="5"/>
    </row>
    <row r="1923" spans="1:12" s="123" customFormat="1" ht="18" customHeight="1">
      <c r="A1923" s="143"/>
      <c r="B1923" s="222" t="s">
        <v>456</v>
      </c>
      <c r="C1923" s="222"/>
      <c r="D1923" s="222"/>
      <c r="E1923" s="223"/>
      <c r="F1923" s="126" t="s">
        <v>35</v>
      </c>
      <c r="G1923" s="135">
        <f>G947</f>
        <v>0</v>
      </c>
      <c r="H1923" s="192"/>
      <c r="K1923" s="5"/>
      <c r="L1923" s="5"/>
    </row>
    <row r="1924" spans="1:12" s="123" customFormat="1" ht="18" customHeight="1">
      <c r="A1924" s="143"/>
      <c r="B1924" s="222" t="s">
        <v>467</v>
      </c>
      <c r="C1924" s="222"/>
      <c r="D1924" s="222"/>
      <c r="E1924" s="223"/>
      <c r="F1924" s="126" t="s">
        <v>35</v>
      </c>
      <c r="G1924" s="135">
        <f>G1058</f>
        <v>0</v>
      </c>
      <c r="H1924" s="192"/>
      <c r="K1924" s="5"/>
      <c r="L1924" s="5"/>
    </row>
    <row r="1925" spans="1:12" s="123" customFormat="1" ht="18" customHeight="1">
      <c r="A1925" s="143"/>
      <c r="B1925" s="222" t="s">
        <v>497</v>
      </c>
      <c r="C1925" s="222"/>
      <c r="D1925" s="222"/>
      <c r="E1925" s="223"/>
      <c r="F1925" s="126" t="s">
        <v>35</v>
      </c>
      <c r="G1925" s="135">
        <f>G1187</f>
        <v>0</v>
      </c>
      <c r="H1925" s="192"/>
      <c r="K1925" s="5"/>
      <c r="L1925" s="5"/>
    </row>
    <row r="1926" spans="1:12" s="123" customFormat="1" ht="18" customHeight="1">
      <c r="A1926" s="143"/>
      <c r="B1926" s="222" t="s">
        <v>823</v>
      </c>
      <c r="C1926" s="222"/>
      <c r="D1926" s="222"/>
      <c r="E1926" s="223"/>
      <c r="F1926" s="126" t="s">
        <v>35</v>
      </c>
      <c r="G1926" s="135">
        <f>G1217</f>
        <v>0</v>
      </c>
      <c r="H1926" s="192"/>
      <c r="K1926" s="5"/>
      <c r="L1926" s="5"/>
    </row>
    <row r="1927" spans="1:12" s="123" customFormat="1" ht="18" customHeight="1">
      <c r="A1927" s="143"/>
      <c r="B1927" s="222" t="s">
        <v>528</v>
      </c>
      <c r="C1927" s="222"/>
      <c r="D1927" s="222"/>
      <c r="E1927" s="223"/>
      <c r="F1927" s="126" t="s">
        <v>35</v>
      </c>
      <c r="G1927" s="135">
        <f>G1252</f>
        <v>0</v>
      </c>
      <c r="H1927" s="192"/>
      <c r="K1927" s="5"/>
      <c r="L1927" s="5"/>
    </row>
    <row r="1928" spans="1:12" s="123" customFormat="1" ht="18" customHeight="1">
      <c r="A1928" s="143"/>
      <c r="B1928" s="221" t="s">
        <v>824</v>
      </c>
      <c r="C1928" s="221"/>
      <c r="D1928" s="221"/>
      <c r="E1928" s="221"/>
      <c r="F1928" s="126" t="s">
        <v>35</v>
      </c>
      <c r="G1928" s="135">
        <f>G1299</f>
        <v>0</v>
      </c>
      <c r="H1928" s="192"/>
      <c r="K1928" s="5"/>
      <c r="L1928" s="5"/>
    </row>
    <row r="1929" spans="1:12" s="123" customFormat="1" ht="18" customHeight="1">
      <c r="A1929" s="143"/>
      <c r="B1929" s="221" t="s">
        <v>825</v>
      </c>
      <c r="C1929" s="221"/>
      <c r="D1929" s="221"/>
      <c r="E1929" s="221"/>
      <c r="F1929" s="126" t="s">
        <v>35</v>
      </c>
      <c r="G1929" s="135">
        <f>G1338</f>
        <v>0</v>
      </c>
      <c r="H1929" s="192"/>
      <c r="K1929" s="5"/>
      <c r="L1929" s="5"/>
    </row>
    <row r="1930" spans="1:12" s="123" customFormat="1" ht="18" customHeight="1">
      <c r="A1930" s="143"/>
      <c r="B1930" s="221" t="s">
        <v>826</v>
      </c>
      <c r="C1930" s="221"/>
      <c r="D1930" s="221"/>
      <c r="E1930" s="221"/>
      <c r="F1930" s="126" t="s">
        <v>35</v>
      </c>
      <c r="G1930" s="135">
        <f>G1373</f>
        <v>0</v>
      </c>
      <c r="H1930" s="192"/>
      <c r="K1930" s="5"/>
      <c r="L1930" s="5"/>
    </row>
    <row r="1931" spans="1:12" s="123" customFormat="1" ht="18" customHeight="1">
      <c r="A1931" s="143"/>
      <c r="B1931" s="221" t="s">
        <v>827</v>
      </c>
      <c r="C1931" s="221"/>
      <c r="D1931" s="221"/>
      <c r="E1931" s="221"/>
      <c r="F1931" s="126" t="s">
        <v>35</v>
      </c>
      <c r="G1931" s="135">
        <f>G1411</f>
        <v>0</v>
      </c>
      <c r="H1931" s="192"/>
      <c r="K1931" s="5"/>
      <c r="L1931" s="5"/>
    </row>
    <row r="1932" spans="1:12" s="123" customFormat="1" ht="18" customHeight="1">
      <c r="A1932" s="143"/>
      <c r="B1932" s="221" t="s">
        <v>828</v>
      </c>
      <c r="C1932" s="221"/>
      <c r="D1932" s="221"/>
      <c r="E1932" s="221"/>
      <c r="F1932" s="126" t="s">
        <v>35</v>
      </c>
      <c r="G1932" s="135">
        <f>G1445</f>
        <v>0</v>
      </c>
      <c r="H1932" s="192"/>
      <c r="K1932" s="5"/>
      <c r="L1932" s="5"/>
    </row>
    <row r="1933" spans="1:12" s="123" customFormat="1" ht="18" customHeight="1">
      <c r="A1933" s="143"/>
      <c r="B1933" s="221" t="s">
        <v>829</v>
      </c>
      <c r="C1933" s="221"/>
      <c r="D1933" s="221"/>
      <c r="E1933" s="221"/>
      <c r="F1933" s="126" t="s">
        <v>35</v>
      </c>
      <c r="G1933" s="135">
        <f>G1482</f>
        <v>0</v>
      </c>
      <c r="H1933" s="192"/>
      <c r="K1933" s="5"/>
      <c r="L1933" s="5"/>
    </row>
    <row r="1934" spans="1:12" s="123" customFormat="1" ht="18" customHeight="1">
      <c r="A1934" s="143"/>
      <c r="B1934" s="221" t="s">
        <v>830</v>
      </c>
      <c r="C1934" s="221"/>
      <c r="D1934" s="221"/>
      <c r="E1934" s="221"/>
      <c r="F1934" s="126" t="s">
        <v>35</v>
      </c>
      <c r="G1934" s="135">
        <f>G1533</f>
        <v>0</v>
      </c>
      <c r="H1934" s="192"/>
      <c r="K1934" s="5"/>
      <c r="L1934" s="5"/>
    </row>
    <row r="1935" spans="1:12" s="123" customFormat="1" ht="18" customHeight="1">
      <c r="A1935" s="143"/>
      <c r="B1935" s="221" t="s">
        <v>831</v>
      </c>
      <c r="C1935" s="221"/>
      <c r="D1935" s="221"/>
      <c r="E1935" s="221"/>
      <c r="F1935" s="126" t="s">
        <v>35</v>
      </c>
      <c r="G1935" s="135">
        <f>G1582</f>
        <v>0</v>
      </c>
      <c r="H1935" s="192"/>
      <c r="K1935" s="5"/>
      <c r="L1935" s="5"/>
    </row>
    <row r="1936" spans="1:12" s="123" customFormat="1" ht="18" customHeight="1">
      <c r="A1936" s="143"/>
      <c r="B1936" s="221" t="s">
        <v>832</v>
      </c>
      <c r="C1936" s="221"/>
      <c r="D1936" s="221"/>
      <c r="E1936" s="221"/>
      <c r="F1936" s="126" t="s">
        <v>35</v>
      </c>
      <c r="G1936" s="135">
        <f>G1633</f>
        <v>0</v>
      </c>
      <c r="H1936" s="192"/>
      <c r="K1936" s="5"/>
      <c r="L1936" s="5"/>
    </row>
    <row r="1937" spans="1:13" s="123" customFormat="1" ht="18" customHeight="1">
      <c r="A1937" s="143"/>
      <c r="B1937" s="221" t="s">
        <v>833</v>
      </c>
      <c r="C1937" s="221"/>
      <c r="D1937" s="221"/>
      <c r="E1937" s="221"/>
      <c r="F1937" s="126" t="s">
        <v>35</v>
      </c>
      <c r="G1937" s="135">
        <f>G1687</f>
        <v>0</v>
      </c>
      <c r="H1937" s="192"/>
      <c r="K1937" s="5"/>
      <c r="L1937" s="5"/>
    </row>
    <row r="1938" spans="1:13" s="123" customFormat="1" ht="18" customHeight="1">
      <c r="A1938" s="140"/>
      <c r="B1938" s="221" t="s">
        <v>641</v>
      </c>
      <c r="C1938" s="221"/>
      <c r="D1938" s="221"/>
      <c r="E1938" s="221"/>
      <c r="F1938" s="126" t="s">
        <v>35</v>
      </c>
      <c r="G1938" s="62">
        <f>G1720</f>
        <v>0</v>
      </c>
      <c r="H1938" s="192"/>
      <c r="K1938" s="5"/>
      <c r="L1938" s="5"/>
    </row>
    <row r="1939" spans="1:13" s="123" customFormat="1" ht="18" customHeight="1">
      <c r="A1939" s="224"/>
      <c r="B1939" s="225" t="s">
        <v>834</v>
      </c>
      <c r="C1939" s="225"/>
      <c r="D1939" s="225"/>
      <c r="E1939" s="225"/>
      <c r="F1939" s="126" t="s">
        <v>35</v>
      </c>
      <c r="G1939" s="126">
        <f>$G$1889</f>
        <v>0</v>
      </c>
      <c r="H1939" s="192"/>
      <c r="J1939" s="5"/>
      <c r="K1939" s="5"/>
      <c r="L1939" s="5"/>
    </row>
    <row r="1940" spans="1:13" s="123" customFormat="1" ht="18" customHeight="1">
      <c r="A1940" s="9"/>
      <c r="B1940" s="5"/>
      <c r="C1940" s="3"/>
      <c r="D1940" s="134"/>
      <c r="E1940" s="226"/>
      <c r="F1940" s="11"/>
      <c r="G1940" s="3"/>
      <c r="L1940" s="28"/>
      <c r="M1940" s="62"/>
    </row>
    <row r="1941" spans="1:13" s="123" customFormat="1" ht="18" customHeight="1">
      <c r="A1941" s="143"/>
      <c r="B1941" s="227" t="s">
        <v>835</v>
      </c>
      <c r="C1941" s="227"/>
      <c r="D1941" s="227"/>
      <c r="E1941" s="227"/>
      <c r="F1941" s="215" t="s">
        <v>35</v>
      </c>
      <c r="G1941" s="135">
        <f>SUM(G1915:G1939)</f>
        <v>0</v>
      </c>
      <c r="H1941" s="192"/>
      <c r="J1941" s="5"/>
      <c r="K1941" s="5"/>
      <c r="L1941" s="5"/>
    </row>
    <row r="1942" spans="1:13" s="123" customFormat="1" ht="18" customHeight="1">
      <c r="A1942" s="9"/>
      <c r="B1942" s="5"/>
      <c r="C1942" s="3"/>
      <c r="D1942" s="134"/>
      <c r="E1942" s="226"/>
      <c r="F1942" s="11"/>
      <c r="G1942" s="3"/>
      <c r="L1942" s="28"/>
      <c r="M1942" s="62"/>
    </row>
    <row r="1943" spans="1:13" s="123" customFormat="1" ht="18" customHeight="1">
      <c r="A1943" s="143"/>
      <c r="B1943" s="122" t="s">
        <v>836</v>
      </c>
      <c r="C1943" s="135"/>
      <c r="D1943" s="124"/>
      <c r="E1943" s="135"/>
      <c r="F1943" s="125"/>
      <c r="G1943" s="135"/>
      <c r="H1943" s="192"/>
      <c r="J1943" s="5"/>
      <c r="K1943" s="5"/>
      <c r="L1943" s="5"/>
    </row>
    <row r="1944" spans="1:13" s="123" customFormat="1" ht="18" customHeight="1">
      <c r="A1944" s="143" t="s">
        <v>150</v>
      </c>
      <c r="B1944" s="116" t="s">
        <v>837</v>
      </c>
      <c r="C1944" s="138">
        <v>1</v>
      </c>
      <c r="D1944" s="124" t="s">
        <v>195</v>
      </c>
      <c r="E1944" s="138"/>
      <c r="F1944" s="125">
        <f>C1944*E1944</f>
        <v>0</v>
      </c>
      <c r="G1944" s="135">
        <f>SUM(F1944)</f>
        <v>0</v>
      </c>
      <c r="H1944" s="192"/>
      <c r="J1944" s="5"/>
      <c r="K1944" s="5"/>
      <c r="L1944" s="5"/>
    </row>
    <row r="1945" spans="1:13" s="123" customFormat="1" ht="18" customHeight="1">
      <c r="A1945" s="9"/>
      <c r="B1945" s="5"/>
      <c r="C1945" s="3"/>
      <c r="D1945" s="134"/>
      <c r="E1945" s="226"/>
      <c r="F1945" s="11"/>
      <c r="G1945" s="3"/>
      <c r="L1945" s="28"/>
      <c r="M1945" s="62"/>
    </row>
    <row r="1946" spans="1:13" s="123" customFormat="1" ht="18" customHeight="1">
      <c r="A1946" s="143"/>
      <c r="B1946" s="227" t="s">
        <v>838</v>
      </c>
      <c r="C1946" s="227"/>
      <c r="D1946" s="227"/>
      <c r="E1946" s="227"/>
      <c r="F1946" s="215" t="s">
        <v>35</v>
      </c>
      <c r="G1946" s="135">
        <f>SUM(G1944)</f>
        <v>0</v>
      </c>
      <c r="H1946" s="192"/>
      <c r="J1946" s="5"/>
      <c r="K1946" s="5"/>
      <c r="L1946" s="5"/>
    </row>
    <row r="1947" spans="1:13" s="123" customFormat="1" ht="18" customHeight="1">
      <c r="A1947" s="9"/>
      <c r="B1947" s="5"/>
      <c r="C1947" s="3"/>
      <c r="D1947" s="134"/>
      <c r="E1947" s="226"/>
      <c r="F1947" s="11"/>
      <c r="G1947" s="3"/>
      <c r="L1947" s="28"/>
      <c r="M1947" s="62"/>
    </row>
    <row r="1948" spans="1:13" s="123" customFormat="1" ht="18" customHeight="1">
      <c r="A1948" s="143"/>
      <c r="B1948" s="227" t="s">
        <v>839</v>
      </c>
      <c r="C1948" s="227"/>
      <c r="D1948" s="227"/>
      <c r="E1948" s="227"/>
      <c r="F1948" s="215" t="s">
        <v>35</v>
      </c>
      <c r="G1948" s="135">
        <f>G1941+G1946</f>
        <v>0</v>
      </c>
      <c r="H1948" s="192"/>
      <c r="J1948" s="5"/>
      <c r="K1948" s="5"/>
      <c r="L1948" s="5"/>
    </row>
    <row r="1949" spans="1:13" s="123" customFormat="1" ht="18" customHeight="1">
      <c r="A1949" s="9"/>
      <c r="B1949" s="5"/>
      <c r="C1949" s="3"/>
      <c r="D1949" s="134"/>
      <c r="E1949" s="226"/>
      <c r="F1949" s="11"/>
      <c r="G1949" s="3"/>
      <c r="L1949" s="28"/>
      <c r="M1949" s="62"/>
    </row>
    <row r="1950" spans="1:13" s="123" customFormat="1" ht="18" customHeight="1">
      <c r="A1950" s="9"/>
      <c r="B1950" s="5"/>
      <c r="C1950" s="3"/>
      <c r="D1950" s="134"/>
      <c r="E1950" s="226"/>
      <c r="F1950" s="11"/>
      <c r="G1950" s="3"/>
      <c r="L1950" s="28"/>
      <c r="M1950" s="62"/>
    </row>
    <row r="1951" spans="1:13" s="123" customFormat="1" ht="18" customHeight="1">
      <c r="A1951" s="9"/>
      <c r="B1951" s="5"/>
      <c r="C1951" s="3"/>
      <c r="D1951" s="134"/>
      <c r="E1951" s="226"/>
      <c r="F1951" s="11"/>
      <c r="G1951" s="3"/>
      <c r="L1951" s="28"/>
      <c r="M1951" s="62"/>
    </row>
    <row r="1952" spans="1:13" s="123" customFormat="1" ht="18" customHeight="1">
      <c r="A1952" s="9"/>
      <c r="B1952" s="5"/>
      <c r="C1952" s="3"/>
      <c r="D1952" s="134"/>
      <c r="E1952" s="226"/>
      <c r="F1952" s="11"/>
      <c r="G1952" s="3"/>
      <c r="L1952" s="28"/>
      <c r="M1952" s="62"/>
    </row>
    <row r="1953" spans="1:13" s="123" customFormat="1" ht="18" customHeight="1">
      <c r="A1953" s="9"/>
      <c r="B1953" s="5"/>
      <c r="C1953" s="3"/>
      <c r="D1953" s="134"/>
      <c r="E1953" s="226"/>
      <c r="F1953" s="11"/>
      <c r="G1953" s="3"/>
      <c r="L1953" s="28"/>
      <c r="M1953" s="62"/>
    </row>
    <row r="1954" spans="1:13" s="123" customFormat="1" ht="18" customHeight="1">
      <c r="A1954" s="9"/>
      <c r="B1954" s="5"/>
      <c r="C1954" s="3"/>
      <c r="D1954" s="134"/>
      <c r="E1954" s="226"/>
      <c r="F1954" s="11"/>
      <c r="G1954" s="3"/>
      <c r="L1954" s="28"/>
      <c r="M1954" s="62"/>
    </row>
    <row r="1955" spans="1:13" s="123" customFormat="1" ht="18" customHeight="1">
      <c r="A1955" s="143"/>
      <c r="B1955" s="227" t="s">
        <v>839</v>
      </c>
      <c r="C1955" s="227"/>
      <c r="D1955" s="227"/>
      <c r="E1955" s="227"/>
      <c r="F1955" s="215" t="s">
        <v>35</v>
      </c>
      <c r="G1955" s="135">
        <f>G1948</f>
        <v>0</v>
      </c>
      <c r="H1955" s="192"/>
      <c r="J1955" s="5"/>
      <c r="K1955" s="5"/>
      <c r="L1955" s="5"/>
    </row>
    <row r="1956" spans="1:13" s="123" customFormat="1" ht="18" customHeight="1">
      <c r="A1956" s="9"/>
      <c r="B1956" s="5"/>
      <c r="C1956" s="3"/>
      <c r="D1956" s="134"/>
      <c r="E1956" s="226"/>
      <c r="F1956" s="11"/>
      <c r="G1956" s="3"/>
      <c r="L1956" s="28"/>
      <c r="M1956" s="62"/>
    </row>
    <row r="1957" spans="1:13" s="123" customFormat="1" ht="18" customHeight="1">
      <c r="A1957" s="9"/>
      <c r="B1957" s="5"/>
      <c r="C1957" s="3"/>
      <c r="D1957" s="134"/>
      <c r="E1957" s="226"/>
      <c r="F1957" s="11"/>
      <c r="G1957" s="3"/>
      <c r="L1957" s="28"/>
      <c r="M1957" s="62"/>
    </row>
    <row r="1958" spans="1:13" s="123" customFormat="1">
      <c r="A1958" s="9"/>
      <c r="B1958" s="127" t="s">
        <v>840</v>
      </c>
      <c r="C1958" s="3"/>
      <c r="D1958" s="134"/>
      <c r="E1958" s="3"/>
      <c r="F1958" s="11"/>
      <c r="G1958" s="3"/>
      <c r="H1958" s="192"/>
      <c r="J1958" s="5"/>
      <c r="K1958" s="5"/>
      <c r="L1958" s="5"/>
    </row>
    <row r="1959" spans="1:13" s="123" customFormat="1" ht="18" customHeight="1">
      <c r="A1959" s="9"/>
      <c r="B1959" s="228" t="s">
        <v>841</v>
      </c>
      <c r="C1959" s="228"/>
      <c r="D1959" s="108"/>
      <c r="E1959" s="229">
        <v>0.1</v>
      </c>
      <c r="F1959" s="56"/>
      <c r="G1959" s="3">
        <f>$G$1948*E1959</f>
        <v>0</v>
      </c>
      <c r="H1959" s="192"/>
      <c r="J1959" s="5"/>
      <c r="K1959" s="5"/>
      <c r="L1959" s="5"/>
    </row>
    <row r="1960" spans="1:13" s="123" customFormat="1" ht="18" customHeight="1">
      <c r="A1960" s="9"/>
      <c r="B1960" s="228" t="s">
        <v>842</v>
      </c>
      <c r="C1960" s="228"/>
      <c r="D1960" s="108"/>
      <c r="E1960" s="229">
        <v>0.1</v>
      </c>
      <c r="F1960" s="56"/>
      <c r="G1960" s="3">
        <f>$G$1948*E1960</f>
        <v>0</v>
      </c>
      <c r="H1960" s="192"/>
      <c r="J1960" s="5"/>
      <c r="K1960" s="5"/>
      <c r="L1960" s="5"/>
    </row>
    <row r="1961" spans="1:13" s="123" customFormat="1" ht="18" customHeight="1">
      <c r="A1961" s="9"/>
      <c r="B1961" s="228" t="s">
        <v>843</v>
      </c>
      <c r="C1961" s="228"/>
      <c r="D1961" s="108"/>
      <c r="E1961" s="229">
        <v>4.4999999999999998E-2</v>
      </c>
      <c r="F1961" s="56"/>
      <c r="G1961" s="3">
        <f>$G$1948*E1961</f>
        <v>0</v>
      </c>
      <c r="H1961" s="192"/>
      <c r="J1961" s="5"/>
      <c r="K1961" s="5"/>
      <c r="L1961" s="5"/>
    </row>
    <row r="1962" spans="1:13" s="123" customFormat="1" ht="18" customHeight="1">
      <c r="A1962" s="9"/>
      <c r="B1962" s="228" t="s">
        <v>844</v>
      </c>
      <c r="C1962" s="228"/>
      <c r="D1962" s="108"/>
      <c r="E1962" s="229">
        <v>0.03</v>
      </c>
      <c r="F1962" s="56"/>
      <c r="G1962" s="3">
        <f>$G$1948*E1962</f>
        <v>0</v>
      </c>
      <c r="H1962" s="192"/>
      <c r="J1962" s="5"/>
      <c r="K1962" s="5"/>
      <c r="L1962" s="5"/>
    </row>
    <row r="1963" spans="1:13" s="123" customFormat="1" ht="18" customHeight="1">
      <c r="A1963" s="9"/>
      <c r="B1963" s="228" t="s">
        <v>845</v>
      </c>
      <c r="C1963" s="228"/>
      <c r="D1963" s="108"/>
      <c r="E1963" s="229">
        <v>3.5000000000000003E-2</v>
      </c>
      <c r="F1963" s="56"/>
      <c r="G1963" s="3">
        <f>$G$1948*E1963</f>
        <v>0</v>
      </c>
      <c r="H1963" s="230"/>
      <c r="J1963" s="5"/>
      <c r="K1963" s="5"/>
      <c r="L1963" s="5"/>
    </row>
    <row r="1964" spans="1:13" s="123" customFormat="1" ht="33.75" customHeight="1">
      <c r="A1964" s="9"/>
      <c r="B1964" s="228" t="s">
        <v>846</v>
      </c>
      <c r="C1964" s="228"/>
      <c r="D1964" s="108"/>
      <c r="E1964" s="229">
        <v>0.01</v>
      </c>
      <c r="F1964" s="56"/>
      <c r="G1964" s="3">
        <f>$G$1948*E1964</f>
        <v>0</v>
      </c>
      <c r="H1964" s="192"/>
      <c r="J1964" s="5"/>
      <c r="K1964" s="5"/>
      <c r="L1964" s="5"/>
    </row>
    <row r="1965" spans="1:13" s="123" customFormat="1" ht="18" customHeight="1">
      <c r="A1965" s="9"/>
      <c r="B1965" s="228" t="s">
        <v>847</v>
      </c>
      <c r="C1965" s="228"/>
      <c r="D1965" s="108"/>
      <c r="E1965" s="229">
        <v>1E-3</v>
      </c>
      <c r="F1965" s="56"/>
      <c r="G1965" s="3">
        <f>$G$1948*E1965</f>
        <v>0</v>
      </c>
      <c r="H1965" s="192"/>
      <c r="J1965" s="5"/>
      <c r="K1965" s="5"/>
      <c r="L1965" s="5"/>
    </row>
    <row r="1966" spans="1:13" s="123" customFormat="1" ht="18" customHeight="1">
      <c r="A1966" s="9"/>
      <c r="B1966" s="228" t="s">
        <v>848</v>
      </c>
      <c r="C1966" s="228"/>
      <c r="D1966" s="108"/>
      <c r="E1966" s="229">
        <v>0.18</v>
      </c>
      <c r="F1966" s="56"/>
      <c r="G1966" s="3">
        <f>G1959*E1966</f>
        <v>0</v>
      </c>
      <c r="H1966" s="192"/>
      <c r="J1966" s="5"/>
      <c r="K1966" s="5"/>
      <c r="L1966" s="5"/>
    </row>
    <row r="1967" spans="1:13" s="123" customFormat="1" ht="43.5" customHeight="1">
      <c r="A1967" s="9"/>
      <c r="B1967" s="231" t="s">
        <v>849</v>
      </c>
      <c r="C1967" s="231"/>
      <c r="D1967" s="231"/>
      <c r="E1967" s="11" t="s">
        <v>850</v>
      </c>
      <c r="F1967" s="56"/>
      <c r="G1967" s="3"/>
      <c r="H1967" s="232"/>
      <c r="J1967" s="5"/>
      <c r="K1967" s="5"/>
      <c r="L1967" s="5"/>
    </row>
    <row r="1968" spans="1:13" s="123" customFormat="1" ht="18" customHeight="1">
      <c r="A1968" s="9"/>
      <c r="B1968" s="233" t="s">
        <v>851</v>
      </c>
      <c r="C1968" s="183"/>
      <c r="D1968" s="108"/>
      <c r="E1968" s="11" t="s">
        <v>850</v>
      </c>
      <c r="F1968" s="56"/>
      <c r="G1968" s="3"/>
      <c r="H1968" s="232"/>
      <c r="J1968" s="5"/>
      <c r="K1968" s="5"/>
      <c r="L1968" s="5"/>
    </row>
    <row r="1969" spans="1:256" s="123" customFormat="1">
      <c r="A1969" s="9"/>
      <c r="B1969" s="227" t="s">
        <v>852</v>
      </c>
      <c r="C1969" s="227"/>
      <c r="D1969" s="227"/>
      <c r="E1969" s="227"/>
      <c r="F1969" s="3" t="s">
        <v>35</v>
      </c>
      <c r="G1969" s="3">
        <f>SUM(G1959:G1968)</f>
        <v>0</v>
      </c>
      <c r="H1969" s="192"/>
      <c r="J1969" s="5"/>
      <c r="K1969" s="5"/>
      <c r="L1969" s="5"/>
    </row>
    <row r="1970" spans="1:256" s="123" customFormat="1" ht="12" customHeight="1">
      <c r="A1970" s="9"/>
      <c r="B1970" s="5"/>
      <c r="C1970" s="3"/>
      <c r="D1970" s="134"/>
      <c r="E1970" s="226"/>
      <c r="F1970" s="11"/>
      <c r="G1970" s="3"/>
      <c r="L1970" s="28"/>
      <c r="M1970" s="62"/>
    </row>
    <row r="1971" spans="1:256" s="123" customFormat="1">
      <c r="A1971" s="9"/>
      <c r="B1971" s="234" t="s">
        <v>853</v>
      </c>
      <c r="C1971" s="234"/>
      <c r="D1971" s="234"/>
      <c r="E1971" s="234"/>
      <c r="F1971" s="3" t="s">
        <v>35</v>
      </c>
      <c r="G1971" s="3">
        <f>SUM(G1969+G1948)</f>
        <v>0</v>
      </c>
      <c r="H1971" s="192"/>
      <c r="J1971" s="109"/>
      <c r="K1971" s="5"/>
      <c r="L1971" s="5"/>
    </row>
    <row r="1972" spans="1:256" s="123" customFormat="1">
      <c r="A1972" s="9"/>
      <c r="B1972" s="235"/>
      <c r="C1972" s="235"/>
      <c r="D1972" s="235"/>
      <c r="E1972" s="235"/>
      <c r="F1972" s="3"/>
      <c r="G1972" s="3"/>
      <c r="H1972" s="192"/>
      <c r="J1972" s="109"/>
      <c r="K1972" s="5"/>
      <c r="L1972" s="5"/>
    </row>
    <row r="1973" spans="1:256" s="245" customFormat="1" ht="28.5">
      <c r="A1973" s="236" t="s">
        <v>854</v>
      </c>
      <c r="B1973" s="237" t="s">
        <v>855</v>
      </c>
      <c r="C1973" s="238"/>
      <c r="D1973" s="239"/>
      <c r="E1973" s="240"/>
      <c r="F1973" s="241"/>
      <c r="G1973" s="242"/>
      <c r="H1973" s="243"/>
      <c r="I1973" s="244"/>
      <c r="J1973" s="244"/>
      <c r="K1973" s="244"/>
      <c r="L1973" s="244"/>
      <c r="M1973" s="244"/>
      <c r="N1973" s="244"/>
      <c r="O1973" s="244"/>
      <c r="P1973" s="244"/>
      <c r="Q1973" s="244"/>
      <c r="R1973" s="244"/>
      <c r="S1973" s="244"/>
      <c r="T1973" s="244"/>
      <c r="U1973" s="244"/>
      <c r="V1973" s="244"/>
      <c r="W1973" s="244"/>
      <c r="X1973" s="244"/>
      <c r="Y1973" s="244"/>
      <c r="Z1973" s="244"/>
      <c r="AA1973" s="244"/>
      <c r="AB1973" s="244"/>
      <c r="AC1973" s="244"/>
      <c r="AD1973" s="244"/>
      <c r="AE1973" s="244"/>
      <c r="AF1973" s="244"/>
      <c r="AG1973" s="244"/>
      <c r="AH1973" s="244"/>
      <c r="AI1973" s="244"/>
      <c r="AJ1973" s="244"/>
      <c r="AK1973" s="244"/>
      <c r="AL1973" s="244"/>
      <c r="AM1973" s="244"/>
      <c r="AN1973" s="244"/>
      <c r="AO1973" s="244"/>
      <c r="AP1973" s="244"/>
      <c r="AQ1973" s="244"/>
      <c r="AR1973" s="244"/>
      <c r="AS1973" s="244"/>
      <c r="AT1973" s="244"/>
      <c r="AU1973" s="244"/>
      <c r="AV1973" s="244"/>
      <c r="AW1973" s="244"/>
      <c r="AX1973" s="244"/>
      <c r="AY1973" s="244"/>
      <c r="AZ1973" s="244"/>
      <c r="BA1973" s="244"/>
      <c r="BB1973" s="244"/>
      <c r="BC1973" s="244"/>
      <c r="BD1973" s="244"/>
      <c r="BE1973" s="244"/>
      <c r="BF1973" s="244"/>
      <c r="BG1973" s="244"/>
      <c r="BH1973" s="244"/>
      <c r="BI1973" s="244"/>
      <c r="BJ1973" s="244"/>
      <c r="BK1973" s="244"/>
      <c r="BL1973" s="244"/>
      <c r="BM1973" s="244"/>
      <c r="BN1973" s="244"/>
      <c r="BO1973" s="244"/>
      <c r="BP1973" s="244"/>
      <c r="BQ1973" s="244"/>
      <c r="BR1973" s="244"/>
      <c r="BS1973" s="244"/>
      <c r="BT1973" s="244"/>
      <c r="BU1973" s="244"/>
      <c r="BV1973" s="244"/>
      <c r="BW1973" s="244"/>
      <c r="BX1973" s="244"/>
      <c r="BY1973" s="244"/>
      <c r="BZ1973" s="244"/>
      <c r="CA1973" s="244"/>
      <c r="CB1973" s="244"/>
      <c r="CC1973" s="244"/>
      <c r="CD1973" s="244"/>
      <c r="CE1973" s="244"/>
      <c r="CF1973" s="244"/>
      <c r="CG1973" s="244"/>
      <c r="CH1973" s="244"/>
      <c r="CI1973" s="244"/>
      <c r="CJ1973" s="244"/>
      <c r="CK1973" s="244"/>
      <c r="CL1973" s="244"/>
      <c r="CM1973" s="244"/>
      <c r="CN1973" s="244"/>
      <c r="CO1973" s="244"/>
      <c r="CP1973" s="244"/>
      <c r="CQ1973" s="244"/>
      <c r="CR1973" s="244"/>
      <c r="CS1973" s="244"/>
      <c r="CT1973" s="244"/>
      <c r="CU1973" s="244"/>
      <c r="CV1973" s="244"/>
      <c r="CW1973" s="244"/>
      <c r="CX1973" s="244"/>
      <c r="CY1973" s="244"/>
      <c r="CZ1973" s="244"/>
      <c r="DA1973" s="244"/>
      <c r="DB1973" s="244"/>
      <c r="DC1973" s="244"/>
      <c r="DD1973" s="244"/>
      <c r="DE1973" s="244"/>
      <c r="DF1973" s="244"/>
      <c r="DG1973" s="244"/>
      <c r="DH1973" s="244"/>
      <c r="DI1973" s="244"/>
      <c r="DJ1973" s="244"/>
      <c r="DK1973" s="244"/>
      <c r="DL1973" s="244"/>
      <c r="DM1973" s="244"/>
      <c r="DN1973" s="244"/>
      <c r="DO1973" s="244"/>
      <c r="DP1973" s="244"/>
      <c r="DQ1973" s="244"/>
      <c r="DR1973" s="244"/>
      <c r="DS1973" s="244"/>
      <c r="DT1973" s="244"/>
      <c r="DU1973" s="244"/>
      <c r="DV1973" s="244"/>
      <c r="DW1973" s="244"/>
      <c r="DX1973" s="244"/>
      <c r="DY1973" s="244"/>
      <c r="DZ1973" s="244"/>
      <c r="EA1973" s="244"/>
      <c r="EB1973" s="244"/>
      <c r="EC1973" s="244"/>
      <c r="ED1973" s="244"/>
      <c r="EE1973" s="244"/>
      <c r="EF1973" s="244"/>
      <c r="EG1973" s="244"/>
      <c r="EH1973" s="244"/>
      <c r="EI1973" s="244"/>
      <c r="EJ1973" s="244"/>
      <c r="EK1973" s="244"/>
      <c r="EL1973" s="244"/>
      <c r="EM1973" s="244"/>
      <c r="EN1973" s="244"/>
      <c r="EO1973" s="244"/>
      <c r="EP1973" s="244"/>
      <c r="EQ1973" s="244"/>
      <c r="ER1973" s="244"/>
      <c r="ES1973" s="244"/>
      <c r="ET1973" s="244"/>
      <c r="EU1973" s="244"/>
      <c r="EV1973" s="244"/>
      <c r="EW1973" s="244"/>
      <c r="EX1973" s="244"/>
      <c r="EY1973" s="244"/>
      <c r="EZ1973" s="244"/>
      <c r="FA1973" s="244"/>
      <c r="FB1973" s="244"/>
      <c r="FC1973" s="244"/>
      <c r="FD1973" s="244"/>
      <c r="FE1973" s="244"/>
      <c r="FF1973" s="244"/>
      <c r="FG1973" s="244"/>
      <c r="FH1973" s="244"/>
      <c r="FI1973" s="244"/>
      <c r="FJ1973" s="244"/>
      <c r="FK1973" s="244"/>
      <c r="FL1973" s="244"/>
      <c r="FM1973" s="244"/>
      <c r="FN1973" s="244"/>
      <c r="FO1973" s="244"/>
      <c r="FP1973" s="244"/>
      <c r="FQ1973" s="244"/>
      <c r="FR1973" s="244"/>
      <c r="FS1973" s="244"/>
      <c r="FT1973" s="244"/>
      <c r="FU1973" s="244"/>
      <c r="FV1973" s="244"/>
      <c r="FW1973" s="244"/>
      <c r="FX1973" s="244"/>
      <c r="FY1973" s="244"/>
      <c r="FZ1973" s="244"/>
      <c r="GA1973" s="244"/>
      <c r="GB1973" s="244"/>
      <c r="GC1973" s="244"/>
      <c r="GD1973" s="244"/>
      <c r="GE1973" s="244"/>
      <c r="GF1973" s="244"/>
      <c r="GG1973" s="244"/>
      <c r="GH1973" s="244"/>
      <c r="GI1973" s="244"/>
      <c r="GJ1973" s="244"/>
      <c r="GK1973" s="244"/>
      <c r="GL1973" s="244"/>
      <c r="GM1973" s="244"/>
      <c r="GN1973" s="244"/>
      <c r="GO1973" s="244"/>
      <c r="GP1973" s="244"/>
      <c r="GQ1973" s="244"/>
      <c r="GR1973" s="244"/>
      <c r="GS1973" s="244"/>
      <c r="GT1973" s="244"/>
      <c r="GU1973" s="244"/>
      <c r="GV1973" s="244"/>
      <c r="GW1973" s="244"/>
      <c r="GX1973" s="244"/>
      <c r="GY1973" s="244"/>
      <c r="GZ1973" s="244"/>
      <c r="HA1973" s="244"/>
      <c r="HB1973" s="244"/>
      <c r="HC1973" s="244"/>
      <c r="HD1973" s="244"/>
      <c r="HE1973" s="244"/>
      <c r="HF1973" s="244"/>
      <c r="HG1973" s="244"/>
      <c r="HH1973" s="244"/>
      <c r="HI1973" s="244"/>
      <c r="HJ1973" s="244"/>
      <c r="HK1973" s="244"/>
      <c r="HL1973" s="244"/>
      <c r="HM1973" s="244"/>
      <c r="HN1973" s="244"/>
      <c r="HO1973" s="244"/>
      <c r="HP1973" s="244"/>
      <c r="HQ1973" s="244"/>
      <c r="HR1973" s="244"/>
      <c r="HS1973" s="244"/>
      <c r="HT1973" s="244"/>
      <c r="HU1973" s="244"/>
      <c r="HV1973" s="244"/>
      <c r="HW1973" s="244"/>
      <c r="HX1973" s="244"/>
      <c r="HY1973" s="244"/>
      <c r="HZ1973" s="244"/>
      <c r="IA1973" s="244"/>
      <c r="IB1973" s="244"/>
      <c r="IC1973" s="244"/>
      <c r="ID1973" s="244"/>
      <c r="IE1973" s="244"/>
      <c r="IF1973" s="244"/>
      <c r="IG1973" s="244"/>
      <c r="IH1973" s="244"/>
      <c r="II1973" s="244"/>
      <c r="IJ1973" s="244"/>
      <c r="IK1973" s="244"/>
      <c r="IL1973" s="244"/>
      <c r="IM1973" s="244"/>
      <c r="IN1973" s="244"/>
      <c r="IO1973" s="244"/>
      <c r="IP1973" s="244"/>
      <c r="IQ1973" s="244"/>
      <c r="IR1973" s="244"/>
      <c r="IS1973" s="244"/>
      <c r="IT1973" s="244"/>
      <c r="IU1973" s="244"/>
      <c r="IV1973" s="244"/>
    </row>
    <row r="1974" spans="1:256" s="245" customFormat="1">
      <c r="A1974" s="246"/>
      <c r="B1974" s="246"/>
      <c r="C1974" s="247"/>
      <c r="D1974" s="239"/>
      <c r="E1974" s="240"/>
      <c r="F1974" s="241"/>
      <c r="G1974" s="242"/>
      <c r="H1974" s="243"/>
      <c r="I1974" s="244"/>
      <c r="J1974" s="244"/>
      <c r="K1974" s="244"/>
      <c r="L1974" s="244"/>
      <c r="M1974" s="244"/>
      <c r="N1974" s="244"/>
      <c r="O1974" s="244"/>
      <c r="P1974" s="244"/>
      <c r="Q1974" s="244"/>
      <c r="R1974" s="244"/>
      <c r="S1974" s="244"/>
      <c r="T1974" s="244"/>
      <c r="U1974" s="244"/>
      <c r="V1974" s="244"/>
      <c r="W1974" s="244"/>
      <c r="X1974" s="244"/>
      <c r="Y1974" s="244"/>
      <c r="Z1974" s="244"/>
      <c r="AA1974" s="244"/>
      <c r="AB1974" s="244"/>
      <c r="AC1974" s="244"/>
      <c r="AD1974" s="244"/>
      <c r="AE1974" s="244"/>
      <c r="AF1974" s="244"/>
      <c r="AG1974" s="244"/>
      <c r="AH1974" s="244"/>
      <c r="AI1974" s="244"/>
      <c r="AJ1974" s="244"/>
      <c r="AK1974" s="244"/>
      <c r="AL1974" s="244"/>
      <c r="AM1974" s="244"/>
      <c r="AN1974" s="244"/>
      <c r="AO1974" s="244"/>
      <c r="AP1974" s="244"/>
      <c r="AQ1974" s="244"/>
      <c r="AR1974" s="244"/>
      <c r="AS1974" s="244"/>
      <c r="AT1974" s="244"/>
      <c r="AU1974" s="244"/>
      <c r="AV1974" s="244"/>
      <c r="AW1974" s="244"/>
      <c r="AX1974" s="244"/>
      <c r="AY1974" s="244"/>
      <c r="AZ1974" s="244"/>
      <c r="BA1974" s="244"/>
      <c r="BB1974" s="244"/>
      <c r="BC1974" s="244"/>
      <c r="BD1974" s="244"/>
      <c r="BE1974" s="244"/>
      <c r="BF1974" s="244"/>
      <c r="BG1974" s="244"/>
      <c r="BH1974" s="244"/>
      <c r="BI1974" s="244"/>
      <c r="BJ1974" s="244"/>
      <c r="BK1974" s="244"/>
      <c r="BL1974" s="244"/>
      <c r="BM1974" s="244"/>
      <c r="BN1974" s="244"/>
      <c r="BO1974" s="244"/>
      <c r="BP1974" s="244"/>
      <c r="BQ1974" s="244"/>
      <c r="BR1974" s="244"/>
      <c r="BS1974" s="244"/>
      <c r="BT1974" s="244"/>
      <c r="BU1974" s="244"/>
      <c r="BV1974" s="244"/>
      <c r="BW1974" s="244"/>
      <c r="BX1974" s="244"/>
      <c r="BY1974" s="244"/>
      <c r="BZ1974" s="244"/>
      <c r="CA1974" s="244"/>
      <c r="CB1974" s="244"/>
      <c r="CC1974" s="244"/>
      <c r="CD1974" s="244"/>
      <c r="CE1974" s="244"/>
      <c r="CF1974" s="244"/>
      <c r="CG1974" s="244"/>
      <c r="CH1974" s="244"/>
      <c r="CI1974" s="244"/>
      <c r="CJ1974" s="244"/>
      <c r="CK1974" s="244"/>
      <c r="CL1974" s="244"/>
      <c r="CM1974" s="244"/>
      <c r="CN1974" s="244"/>
      <c r="CO1974" s="244"/>
      <c r="CP1974" s="244"/>
      <c r="CQ1974" s="244"/>
      <c r="CR1974" s="244"/>
      <c r="CS1974" s="244"/>
      <c r="CT1974" s="244"/>
      <c r="CU1974" s="244"/>
      <c r="CV1974" s="244"/>
      <c r="CW1974" s="244"/>
      <c r="CX1974" s="244"/>
      <c r="CY1974" s="244"/>
      <c r="CZ1974" s="244"/>
      <c r="DA1974" s="244"/>
      <c r="DB1974" s="244"/>
      <c r="DC1974" s="244"/>
      <c r="DD1974" s="244"/>
      <c r="DE1974" s="244"/>
      <c r="DF1974" s="244"/>
      <c r="DG1974" s="244"/>
      <c r="DH1974" s="244"/>
      <c r="DI1974" s="244"/>
      <c r="DJ1974" s="244"/>
      <c r="DK1974" s="244"/>
      <c r="DL1974" s="244"/>
      <c r="DM1974" s="244"/>
      <c r="DN1974" s="244"/>
      <c r="DO1974" s="244"/>
      <c r="DP1974" s="244"/>
      <c r="DQ1974" s="244"/>
      <c r="DR1974" s="244"/>
      <c r="DS1974" s="244"/>
      <c r="DT1974" s="244"/>
      <c r="DU1974" s="244"/>
      <c r="DV1974" s="244"/>
      <c r="DW1974" s="244"/>
      <c r="DX1974" s="244"/>
      <c r="DY1974" s="244"/>
      <c r="DZ1974" s="244"/>
      <c r="EA1974" s="244"/>
      <c r="EB1974" s="244"/>
      <c r="EC1974" s="244"/>
      <c r="ED1974" s="244"/>
      <c r="EE1974" s="244"/>
      <c r="EF1974" s="244"/>
      <c r="EG1974" s="244"/>
      <c r="EH1974" s="244"/>
      <c r="EI1974" s="244"/>
      <c r="EJ1974" s="244"/>
      <c r="EK1974" s="244"/>
      <c r="EL1974" s="244"/>
      <c r="EM1974" s="244"/>
      <c r="EN1974" s="244"/>
      <c r="EO1974" s="244"/>
      <c r="EP1974" s="244"/>
      <c r="EQ1974" s="244"/>
      <c r="ER1974" s="244"/>
      <c r="ES1974" s="244"/>
      <c r="ET1974" s="244"/>
      <c r="EU1974" s="244"/>
      <c r="EV1974" s="244"/>
      <c r="EW1974" s="244"/>
      <c r="EX1974" s="244"/>
      <c r="EY1974" s="244"/>
      <c r="EZ1974" s="244"/>
      <c r="FA1974" s="244"/>
      <c r="FB1974" s="244"/>
      <c r="FC1974" s="244"/>
      <c r="FD1974" s="244"/>
      <c r="FE1974" s="244"/>
      <c r="FF1974" s="244"/>
      <c r="FG1974" s="244"/>
      <c r="FH1974" s="244"/>
      <c r="FI1974" s="244"/>
      <c r="FJ1974" s="244"/>
      <c r="FK1974" s="244"/>
      <c r="FL1974" s="244"/>
      <c r="FM1974" s="244"/>
      <c r="FN1974" s="244"/>
      <c r="FO1974" s="244"/>
      <c r="FP1974" s="244"/>
      <c r="FQ1974" s="244"/>
      <c r="FR1974" s="244"/>
      <c r="FS1974" s="244"/>
      <c r="FT1974" s="244"/>
      <c r="FU1974" s="244"/>
      <c r="FV1974" s="244"/>
      <c r="FW1974" s="244"/>
      <c r="FX1974" s="244"/>
      <c r="FY1974" s="244"/>
      <c r="FZ1974" s="244"/>
      <c r="GA1974" s="244"/>
      <c r="GB1974" s="244"/>
      <c r="GC1974" s="244"/>
      <c r="GD1974" s="244"/>
      <c r="GE1974" s="244"/>
      <c r="GF1974" s="244"/>
      <c r="GG1974" s="244"/>
      <c r="GH1974" s="244"/>
      <c r="GI1974" s="244"/>
      <c r="GJ1974" s="244"/>
      <c r="GK1974" s="244"/>
      <c r="GL1974" s="244"/>
      <c r="GM1974" s="244"/>
      <c r="GN1974" s="244"/>
      <c r="GO1974" s="244"/>
      <c r="GP1974" s="244"/>
      <c r="GQ1974" s="244"/>
      <c r="GR1974" s="244"/>
      <c r="GS1974" s="244"/>
      <c r="GT1974" s="244"/>
      <c r="GU1974" s="244"/>
      <c r="GV1974" s="244"/>
      <c r="GW1974" s="244"/>
      <c r="GX1974" s="244"/>
      <c r="GY1974" s="244"/>
      <c r="GZ1974" s="244"/>
      <c r="HA1974" s="244"/>
      <c r="HB1974" s="244"/>
      <c r="HC1974" s="244"/>
      <c r="HD1974" s="244"/>
      <c r="HE1974" s="244"/>
      <c r="HF1974" s="244"/>
      <c r="HG1974" s="244"/>
      <c r="HH1974" s="244"/>
      <c r="HI1974" s="244"/>
      <c r="HJ1974" s="244"/>
      <c r="HK1974" s="244"/>
      <c r="HL1974" s="244"/>
      <c r="HM1974" s="244"/>
      <c r="HN1974" s="244"/>
      <c r="HO1974" s="244"/>
      <c r="HP1974" s="244"/>
      <c r="HQ1974" s="244"/>
      <c r="HR1974" s="244"/>
      <c r="HS1974" s="244"/>
      <c r="HT1974" s="244"/>
      <c r="HU1974" s="244"/>
      <c r="HV1974" s="244"/>
      <c r="HW1974" s="244"/>
      <c r="HX1974" s="244"/>
      <c r="HY1974" s="244"/>
      <c r="HZ1974" s="244"/>
      <c r="IA1974" s="244"/>
      <c r="IB1974" s="244"/>
      <c r="IC1974" s="244"/>
      <c r="ID1974" s="244"/>
      <c r="IE1974" s="244"/>
      <c r="IF1974" s="244"/>
      <c r="IG1974" s="244"/>
      <c r="IH1974" s="244"/>
      <c r="II1974" s="244"/>
      <c r="IJ1974" s="244"/>
      <c r="IK1974" s="244"/>
      <c r="IL1974" s="244"/>
      <c r="IM1974" s="244"/>
      <c r="IN1974" s="244"/>
      <c r="IO1974" s="244"/>
      <c r="IP1974" s="244"/>
      <c r="IQ1974" s="244"/>
      <c r="IR1974" s="244"/>
      <c r="IS1974" s="244"/>
      <c r="IT1974" s="244"/>
      <c r="IU1974" s="244"/>
      <c r="IV1974" s="244"/>
    </row>
    <row r="1975" spans="1:256" s="245" customFormat="1">
      <c r="A1975" s="248" t="s">
        <v>14</v>
      </c>
      <c r="B1975" s="249" t="s">
        <v>856</v>
      </c>
      <c r="C1975" s="250"/>
      <c r="D1975" s="239"/>
      <c r="E1975" s="251"/>
      <c r="F1975" s="252"/>
      <c r="G1975" s="253"/>
      <c r="H1975" s="243"/>
      <c r="I1975" s="244"/>
      <c r="J1975" s="244"/>
      <c r="K1975" s="244"/>
      <c r="L1975" s="244"/>
      <c r="M1975" s="244"/>
      <c r="N1975" s="244"/>
      <c r="O1975" s="244"/>
      <c r="P1975" s="244"/>
      <c r="Q1975" s="244"/>
      <c r="R1975" s="244"/>
      <c r="S1975" s="244"/>
      <c r="T1975" s="244"/>
      <c r="U1975" s="244"/>
      <c r="V1975" s="244"/>
      <c r="W1975" s="244"/>
      <c r="X1975" s="244"/>
      <c r="Y1975" s="244"/>
      <c r="Z1975" s="244"/>
      <c r="AA1975" s="244"/>
      <c r="AB1975" s="244"/>
      <c r="AC1975" s="244"/>
      <c r="AD1975" s="244"/>
      <c r="AE1975" s="244"/>
      <c r="AF1975" s="244"/>
      <c r="AG1975" s="244"/>
      <c r="AH1975" s="244"/>
      <c r="AI1975" s="244"/>
      <c r="AJ1975" s="244"/>
      <c r="AK1975" s="244"/>
      <c r="AL1975" s="244"/>
      <c r="AM1975" s="244"/>
      <c r="AN1975" s="244"/>
      <c r="AO1975" s="244"/>
      <c r="AP1975" s="244"/>
      <c r="AQ1975" s="244"/>
      <c r="AR1975" s="244"/>
      <c r="AS1975" s="244"/>
      <c r="AT1975" s="244"/>
      <c r="AU1975" s="244"/>
      <c r="AV1975" s="244"/>
      <c r="AW1975" s="244"/>
      <c r="AX1975" s="244"/>
      <c r="AY1975" s="244"/>
      <c r="AZ1975" s="244"/>
      <c r="BA1975" s="244"/>
      <c r="BB1975" s="244"/>
      <c r="BC1975" s="244"/>
      <c r="BD1975" s="244"/>
      <c r="BE1975" s="244"/>
      <c r="BF1975" s="244"/>
      <c r="BG1975" s="244"/>
      <c r="BH1975" s="244"/>
      <c r="BI1975" s="244"/>
      <c r="BJ1975" s="244"/>
      <c r="BK1975" s="244"/>
      <c r="BL1975" s="244"/>
      <c r="BM1975" s="244"/>
      <c r="BN1975" s="244"/>
      <c r="BO1975" s="244"/>
      <c r="BP1975" s="244"/>
      <c r="BQ1975" s="244"/>
      <c r="BR1975" s="244"/>
      <c r="BS1975" s="244"/>
      <c r="BT1975" s="244"/>
      <c r="BU1975" s="244"/>
      <c r="BV1975" s="244"/>
      <c r="BW1975" s="244"/>
      <c r="BX1975" s="244"/>
      <c r="BY1975" s="244"/>
      <c r="BZ1975" s="244"/>
      <c r="CA1975" s="244"/>
      <c r="CB1975" s="244"/>
      <c r="CC1975" s="244"/>
      <c r="CD1975" s="244"/>
      <c r="CE1975" s="244"/>
      <c r="CF1975" s="244"/>
      <c r="CG1975" s="244"/>
      <c r="CH1975" s="244"/>
      <c r="CI1975" s="244"/>
      <c r="CJ1975" s="244"/>
      <c r="CK1975" s="244"/>
      <c r="CL1975" s="244"/>
      <c r="CM1975" s="244"/>
      <c r="CN1975" s="244"/>
      <c r="CO1975" s="244"/>
      <c r="CP1975" s="244"/>
      <c r="CQ1975" s="244"/>
      <c r="CR1975" s="244"/>
      <c r="CS1975" s="244"/>
      <c r="CT1975" s="244"/>
      <c r="CU1975" s="244"/>
      <c r="CV1975" s="244"/>
      <c r="CW1975" s="244"/>
      <c r="CX1975" s="244"/>
      <c r="CY1975" s="244"/>
      <c r="CZ1975" s="244"/>
      <c r="DA1975" s="244"/>
      <c r="DB1975" s="244"/>
      <c r="DC1975" s="244"/>
      <c r="DD1975" s="244"/>
      <c r="DE1975" s="244"/>
      <c r="DF1975" s="244"/>
      <c r="DG1975" s="244"/>
      <c r="DH1975" s="244"/>
      <c r="DI1975" s="244"/>
      <c r="DJ1975" s="244"/>
      <c r="DK1975" s="244"/>
      <c r="DL1975" s="244"/>
      <c r="DM1975" s="244"/>
      <c r="DN1975" s="244"/>
      <c r="DO1975" s="244"/>
      <c r="DP1975" s="244"/>
      <c r="DQ1975" s="244"/>
      <c r="DR1975" s="244"/>
      <c r="DS1975" s="244"/>
      <c r="DT1975" s="244"/>
      <c r="DU1975" s="244"/>
      <c r="DV1975" s="244"/>
      <c r="DW1975" s="244"/>
      <c r="DX1975" s="244"/>
      <c r="DY1975" s="244"/>
      <c r="DZ1975" s="244"/>
      <c r="EA1975" s="244"/>
      <c r="EB1975" s="244"/>
      <c r="EC1975" s="244"/>
      <c r="ED1975" s="244"/>
      <c r="EE1975" s="244"/>
      <c r="EF1975" s="244"/>
      <c r="EG1975" s="244"/>
      <c r="EH1975" s="244"/>
      <c r="EI1975" s="244"/>
      <c r="EJ1975" s="244"/>
      <c r="EK1975" s="244"/>
      <c r="EL1975" s="244"/>
      <c r="EM1975" s="244"/>
      <c r="EN1975" s="244"/>
      <c r="EO1975" s="244"/>
      <c r="EP1975" s="244"/>
      <c r="EQ1975" s="244"/>
      <c r="ER1975" s="244"/>
      <c r="ES1975" s="244"/>
      <c r="ET1975" s="244"/>
      <c r="EU1975" s="244"/>
      <c r="EV1975" s="244"/>
      <c r="EW1975" s="244"/>
      <c r="EX1975" s="244"/>
      <c r="EY1975" s="244"/>
      <c r="EZ1975" s="244"/>
      <c r="FA1975" s="244"/>
      <c r="FB1975" s="244"/>
      <c r="FC1975" s="244"/>
      <c r="FD1975" s="244"/>
      <c r="FE1975" s="244"/>
      <c r="FF1975" s="244"/>
      <c r="FG1975" s="244"/>
      <c r="FH1975" s="244"/>
      <c r="FI1975" s="244"/>
      <c r="FJ1975" s="244"/>
      <c r="FK1975" s="244"/>
      <c r="FL1975" s="244"/>
      <c r="FM1975" s="244"/>
      <c r="FN1975" s="244"/>
      <c r="FO1975" s="244"/>
      <c r="FP1975" s="244"/>
      <c r="FQ1975" s="244"/>
      <c r="FR1975" s="244"/>
      <c r="FS1975" s="244"/>
      <c r="FT1975" s="244"/>
      <c r="FU1975" s="244"/>
      <c r="FV1975" s="244"/>
      <c r="FW1975" s="244"/>
      <c r="FX1975" s="244"/>
      <c r="FY1975" s="244"/>
      <c r="FZ1975" s="244"/>
      <c r="GA1975" s="244"/>
      <c r="GB1975" s="244"/>
      <c r="GC1975" s="244"/>
      <c r="GD1975" s="244"/>
      <c r="GE1975" s="244"/>
      <c r="GF1975" s="244"/>
      <c r="GG1975" s="244"/>
      <c r="GH1975" s="244"/>
      <c r="GI1975" s="244"/>
      <c r="GJ1975" s="244"/>
      <c r="GK1975" s="244"/>
      <c r="GL1975" s="244"/>
      <c r="GM1975" s="244"/>
      <c r="GN1975" s="244"/>
      <c r="GO1975" s="244"/>
      <c r="GP1975" s="244"/>
      <c r="GQ1975" s="244"/>
      <c r="GR1975" s="244"/>
      <c r="GS1975" s="244"/>
      <c r="GT1975" s="244"/>
      <c r="GU1975" s="244"/>
      <c r="GV1975" s="244"/>
      <c r="GW1975" s="244"/>
      <c r="GX1975" s="244"/>
      <c r="GY1975" s="244"/>
      <c r="GZ1975" s="244"/>
      <c r="HA1975" s="244"/>
      <c r="HB1975" s="244"/>
      <c r="HC1975" s="244"/>
      <c r="HD1975" s="244"/>
      <c r="HE1975" s="244"/>
      <c r="HF1975" s="244"/>
      <c r="HG1975" s="244"/>
      <c r="HH1975" s="244"/>
      <c r="HI1975" s="244"/>
      <c r="HJ1975" s="244"/>
      <c r="HK1975" s="244"/>
      <c r="HL1975" s="244"/>
      <c r="HM1975" s="244"/>
      <c r="HN1975" s="244"/>
      <c r="HO1975" s="244"/>
      <c r="HP1975" s="244"/>
      <c r="HQ1975" s="244"/>
      <c r="HR1975" s="244"/>
      <c r="HS1975" s="244"/>
      <c r="HT1975" s="244"/>
      <c r="HU1975" s="244"/>
      <c r="HV1975" s="244"/>
      <c r="HW1975" s="244"/>
      <c r="HX1975" s="244"/>
      <c r="HY1975" s="244"/>
      <c r="HZ1975" s="244"/>
      <c r="IA1975" s="244"/>
      <c r="IB1975" s="244"/>
      <c r="IC1975" s="244"/>
      <c r="ID1975" s="244"/>
      <c r="IE1975" s="244"/>
      <c r="IF1975" s="244"/>
      <c r="IG1975" s="244"/>
      <c r="IH1975" s="244"/>
      <c r="II1975" s="244"/>
      <c r="IJ1975" s="244"/>
      <c r="IK1975" s="244"/>
      <c r="IL1975" s="244"/>
      <c r="IM1975" s="244"/>
      <c r="IN1975" s="244"/>
      <c r="IO1975" s="244"/>
      <c r="IP1975" s="244"/>
      <c r="IQ1975" s="244"/>
      <c r="IR1975" s="244"/>
      <c r="IS1975" s="244"/>
      <c r="IT1975" s="244"/>
      <c r="IU1975" s="244"/>
      <c r="IV1975" s="244"/>
    </row>
    <row r="1976" spans="1:256" s="245" customFormat="1">
      <c r="A1976" s="254" t="s">
        <v>16</v>
      </c>
      <c r="B1976" s="255" t="s">
        <v>857</v>
      </c>
      <c r="C1976" s="256">
        <v>1</v>
      </c>
      <c r="D1976" s="257" t="s">
        <v>195</v>
      </c>
      <c r="E1976" s="258"/>
      <c r="F1976" s="252">
        <f>+C1976*E1976</f>
        <v>0</v>
      </c>
      <c r="G1976" s="253"/>
      <c r="H1976" s="243"/>
      <c r="I1976" s="244"/>
      <c r="J1976" s="244"/>
      <c r="K1976" s="244"/>
      <c r="L1976" s="244"/>
      <c r="M1976" s="244"/>
      <c r="N1976" s="244"/>
      <c r="O1976" s="244"/>
      <c r="P1976" s="244"/>
      <c r="Q1976" s="244"/>
      <c r="R1976" s="244"/>
      <c r="S1976" s="244"/>
      <c r="T1976" s="244"/>
      <c r="U1976" s="244"/>
      <c r="V1976" s="244"/>
      <c r="W1976" s="244"/>
      <c r="X1976" s="244"/>
      <c r="Y1976" s="244"/>
      <c r="Z1976" s="244"/>
      <c r="AA1976" s="244"/>
      <c r="AB1976" s="244"/>
      <c r="AC1976" s="244"/>
      <c r="AD1976" s="244"/>
      <c r="AE1976" s="244"/>
      <c r="AF1976" s="244"/>
      <c r="AG1976" s="244"/>
      <c r="AH1976" s="244"/>
      <c r="AI1976" s="244"/>
      <c r="AJ1976" s="244"/>
      <c r="AK1976" s="244"/>
      <c r="AL1976" s="244"/>
      <c r="AM1976" s="244"/>
      <c r="AN1976" s="244"/>
      <c r="AO1976" s="244"/>
      <c r="AP1976" s="244"/>
      <c r="AQ1976" s="244"/>
      <c r="AR1976" s="244"/>
      <c r="AS1976" s="244"/>
      <c r="AT1976" s="244"/>
      <c r="AU1976" s="244"/>
      <c r="AV1976" s="244"/>
      <c r="AW1976" s="244"/>
      <c r="AX1976" s="244"/>
      <c r="AY1976" s="244"/>
      <c r="AZ1976" s="244"/>
      <c r="BA1976" s="244"/>
      <c r="BB1976" s="244"/>
      <c r="BC1976" s="244"/>
      <c r="BD1976" s="244"/>
      <c r="BE1976" s="244"/>
      <c r="BF1976" s="244"/>
      <c r="BG1976" s="244"/>
      <c r="BH1976" s="244"/>
      <c r="BI1976" s="244"/>
      <c r="BJ1976" s="244"/>
      <c r="BK1976" s="244"/>
      <c r="BL1976" s="244"/>
      <c r="BM1976" s="244"/>
      <c r="BN1976" s="244"/>
      <c r="BO1976" s="244"/>
      <c r="BP1976" s="244"/>
      <c r="BQ1976" s="244"/>
      <c r="BR1976" s="244"/>
      <c r="BS1976" s="244"/>
      <c r="BT1976" s="244"/>
      <c r="BU1976" s="244"/>
      <c r="BV1976" s="244"/>
      <c r="BW1976" s="244"/>
      <c r="BX1976" s="244"/>
      <c r="BY1976" s="244"/>
      <c r="BZ1976" s="244"/>
      <c r="CA1976" s="244"/>
      <c r="CB1976" s="244"/>
      <c r="CC1976" s="244"/>
      <c r="CD1976" s="244"/>
      <c r="CE1976" s="244"/>
      <c r="CF1976" s="244"/>
      <c r="CG1976" s="244"/>
      <c r="CH1976" s="244"/>
      <c r="CI1976" s="244"/>
      <c r="CJ1976" s="244"/>
      <c r="CK1976" s="244"/>
      <c r="CL1976" s="244"/>
      <c r="CM1976" s="244"/>
      <c r="CN1976" s="244"/>
      <c r="CO1976" s="244"/>
      <c r="CP1976" s="244"/>
      <c r="CQ1976" s="244"/>
      <c r="CR1976" s="244"/>
      <c r="CS1976" s="244"/>
      <c r="CT1976" s="244"/>
      <c r="CU1976" s="244"/>
      <c r="CV1976" s="244"/>
      <c r="CW1976" s="244"/>
      <c r="CX1976" s="244"/>
      <c r="CY1976" s="244"/>
      <c r="CZ1976" s="244"/>
      <c r="DA1976" s="244"/>
      <c r="DB1976" s="244"/>
      <c r="DC1976" s="244"/>
      <c r="DD1976" s="244"/>
      <c r="DE1976" s="244"/>
      <c r="DF1976" s="244"/>
      <c r="DG1976" s="244"/>
      <c r="DH1976" s="244"/>
      <c r="DI1976" s="244"/>
      <c r="DJ1976" s="244"/>
      <c r="DK1976" s="244"/>
      <c r="DL1976" s="244"/>
      <c r="DM1976" s="244"/>
      <c r="DN1976" s="244"/>
      <c r="DO1976" s="244"/>
      <c r="DP1976" s="244"/>
      <c r="DQ1976" s="244"/>
      <c r="DR1976" s="244"/>
      <c r="DS1976" s="244"/>
      <c r="DT1976" s="244"/>
      <c r="DU1976" s="244"/>
      <c r="DV1976" s="244"/>
      <c r="DW1976" s="244"/>
      <c r="DX1976" s="244"/>
      <c r="DY1976" s="244"/>
      <c r="DZ1976" s="244"/>
      <c r="EA1976" s="244"/>
      <c r="EB1976" s="244"/>
      <c r="EC1976" s="244"/>
      <c r="ED1976" s="244"/>
      <c r="EE1976" s="244"/>
      <c r="EF1976" s="244"/>
      <c r="EG1976" s="244"/>
      <c r="EH1976" s="244"/>
      <c r="EI1976" s="244"/>
      <c r="EJ1976" s="244"/>
      <c r="EK1976" s="244"/>
      <c r="EL1976" s="244"/>
      <c r="EM1976" s="244"/>
      <c r="EN1976" s="244"/>
      <c r="EO1976" s="244"/>
      <c r="EP1976" s="244"/>
      <c r="EQ1976" s="244"/>
      <c r="ER1976" s="244"/>
      <c r="ES1976" s="244"/>
      <c r="ET1976" s="244"/>
      <c r="EU1976" s="244"/>
      <c r="EV1976" s="244"/>
      <c r="EW1976" s="244"/>
      <c r="EX1976" s="244"/>
      <c r="EY1976" s="244"/>
      <c r="EZ1976" s="244"/>
      <c r="FA1976" s="244"/>
      <c r="FB1976" s="244"/>
      <c r="FC1976" s="244"/>
      <c r="FD1976" s="244"/>
      <c r="FE1976" s="244"/>
      <c r="FF1976" s="244"/>
      <c r="FG1976" s="244"/>
      <c r="FH1976" s="244"/>
      <c r="FI1976" s="244"/>
      <c r="FJ1976" s="244"/>
      <c r="FK1976" s="244"/>
      <c r="FL1976" s="244"/>
      <c r="FM1976" s="244"/>
      <c r="FN1976" s="244"/>
      <c r="FO1976" s="244"/>
      <c r="FP1976" s="244"/>
      <c r="FQ1976" s="244"/>
      <c r="FR1976" s="244"/>
      <c r="FS1976" s="244"/>
      <c r="FT1976" s="244"/>
      <c r="FU1976" s="244"/>
      <c r="FV1976" s="244"/>
      <c r="FW1976" s="244"/>
      <c r="FX1976" s="244"/>
      <c r="FY1976" s="244"/>
      <c r="FZ1976" s="244"/>
      <c r="GA1976" s="244"/>
      <c r="GB1976" s="244"/>
      <c r="GC1976" s="244"/>
      <c r="GD1976" s="244"/>
      <c r="GE1976" s="244"/>
      <c r="GF1976" s="244"/>
      <c r="GG1976" s="244"/>
      <c r="GH1976" s="244"/>
      <c r="GI1976" s="244"/>
      <c r="GJ1976" s="244"/>
      <c r="GK1976" s="244"/>
      <c r="GL1976" s="244"/>
      <c r="GM1976" s="244"/>
      <c r="GN1976" s="244"/>
      <c r="GO1976" s="244"/>
      <c r="GP1976" s="244"/>
      <c r="GQ1976" s="244"/>
      <c r="GR1976" s="244"/>
      <c r="GS1976" s="244"/>
      <c r="GT1976" s="244"/>
      <c r="GU1976" s="244"/>
      <c r="GV1976" s="244"/>
      <c r="GW1976" s="244"/>
      <c r="GX1976" s="244"/>
      <c r="GY1976" s="244"/>
      <c r="GZ1976" s="244"/>
      <c r="HA1976" s="244"/>
      <c r="HB1976" s="244"/>
      <c r="HC1976" s="244"/>
      <c r="HD1976" s="244"/>
      <c r="HE1976" s="244"/>
      <c r="HF1976" s="244"/>
      <c r="HG1976" s="244"/>
      <c r="HH1976" s="244"/>
      <c r="HI1976" s="244"/>
      <c r="HJ1976" s="244"/>
      <c r="HK1976" s="244"/>
      <c r="HL1976" s="244"/>
      <c r="HM1976" s="244"/>
      <c r="HN1976" s="244"/>
      <c r="HO1976" s="244"/>
      <c r="HP1976" s="244"/>
      <c r="HQ1976" s="244"/>
      <c r="HR1976" s="244"/>
      <c r="HS1976" s="244"/>
      <c r="HT1976" s="244"/>
      <c r="HU1976" s="244"/>
      <c r="HV1976" s="244"/>
      <c r="HW1976" s="244"/>
      <c r="HX1976" s="244"/>
      <c r="HY1976" s="244"/>
      <c r="HZ1976" s="244"/>
      <c r="IA1976" s="244"/>
      <c r="IB1976" s="244"/>
      <c r="IC1976" s="244"/>
      <c r="ID1976" s="244"/>
      <c r="IE1976" s="244"/>
      <c r="IF1976" s="244"/>
      <c r="IG1976" s="244"/>
      <c r="IH1976" s="244"/>
      <c r="II1976" s="244"/>
      <c r="IJ1976" s="244"/>
      <c r="IK1976" s="244"/>
      <c r="IL1976" s="244"/>
      <c r="IM1976" s="244"/>
      <c r="IN1976" s="244"/>
      <c r="IO1976" s="244"/>
      <c r="IP1976" s="244"/>
      <c r="IQ1976" s="244"/>
      <c r="IR1976" s="244"/>
      <c r="IS1976" s="244"/>
      <c r="IT1976" s="244"/>
      <c r="IU1976" s="244"/>
      <c r="IV1976" s="244"/>
    </row>
    <row r="1977" spans="1:256" s="245" customFormat="1" ht="15" customHeight="1">
      <c r="A1977" s="254" t="s">
        <v>19</v>
      </c>
      <c r="B1977" s="259" t="s">
        <v>858</v>
      </c>
      <c r="C1977" s="256">
        <v>1</v>
      </c>
      <c r="D1977" s="257" t="s">
        <v>195</v>
      </c>
      <c r="E1977" s="258"/>
      <c r="F1977" s="252">
        <f>+C1977*E1977</f>
        <v>0</v>
      </c>
      <c r="G1977" s="253"/>
      <c r="H1977" s="243"/>
      <c r="I1977" s="244"/>
      <c r="J1977" s="244"/>
      <c r="K1977" s="244"/>
      <c r="L1977" s="244"/>
      <c r="M1977" s="244"/>
      <c r="N1977" s="244"/>
      <c r="O1977" s="244"/>
      <c r="P1977" s="244"/>
      <c r="Q1977" s="244"/>
      <c r="R1977" s="244"/>
      <c r="S1977" s="244"/>
      <c r="T1977" s="244"/>
      <c r="U1977" s="244"/>
      <c r="V1977" s="244"/>
      <c r="W1977" s="244"/>
      <c r="X1977" s="244"/>
      <c r="Y1977" s="244"/>
      <c r="Z1977" s="244"/>
      <c r="AA1977" s="244"/>
      <c r="AB1977" s="244"/>
      <c r="AC1977" s="244"/>
      <c r="AD1977" s="244"/>
      <c r="AE1977" s="244"/>
      <c r="AF1977" s="244"/>
      <c r="AG1977" s="244"/>
      <c r="AH1977" s="244"/>
      <c r="AI1977" s="244"/>
      <c r="AJ1977" s="244"/>
      <c r="AK1977" s="244"/>
      <c r="AL1977" s="244"/>
      <c r="AM1977" s="244"/>
      <c r="AN1977" s="244"/>
      <c r="AO1977" s="244"/>
      <c r="AP1977" s="244"/>
      <c r="AQ1977" s="244"/>
      <c r="AR1977" s="244"/>
      <c r="AS1977" s="244"/>
      <c r="AT1977" s="244"/>
      <c r="AU1977" s="244"/>
      <c r="AV1977" s="244"/>
      <c r="AW1977" s="244"/>
      <c r="AX1977" s="244"/>
      <c r="AY1977" s="244"/>
      <c r="AZ1977" s="244"/>
      <c r="BA1977" s="244"/>
      <c r="BB1977" s="244"/>
      <c r="BC1977" s="244"/>
      <c r="BD1977" s="244"/>
      <c r="BE1977" s="244"/>
      <c r="BF1977" s="244"/>
      <c r="BG1977" s="244"/>
      <c r="BH1977" s="244"/>
      <c r="BI1977" s="244"/>
      <c r="BJ1977" s="244"/>
      <c r="BK1977" s="244"/>
      <c r="BL1977" s="244"/>
      <c r="BM1977" s="244"/>
      <c r="BN1977" s="244"/>
      <c r="BO1977" s="244"/>
      <c r="BP1977" s="244"/>
      <c r="BQ1977" s="244"/>
      <c r="BR1977" s="244"/>
      <c r="BS1977" s="244"/>
      <c r="BT1977" s="244"/>
      <c r="BU1977" s="244"/>
      <c r="BV1977" s="244"/>
      <c r="BW1977" s="244"/>
      <c r="BX1977" s="244"/>
      <c r="BY1977" s="244"/>
      <c r="BZ1977" s="244"/>
      <c r="CA1977" s="244"/>
      <c r="CB1977" s="244"/>
      <c r="CC1977" s="244"/>
      <c r="CD1977" s="244"/>
      <c r="CE1977" s="244"/>
      <c r="CF1977" s="244"/>
      <c r="CG1977" s="244"/>
      <c r="CH1977" s="244"/>
      <c r="CI1977" s="244"/>
      <c r="CJ1977" s="244"/>
      <c r="CK1977" s="244"/>
      <c r="CL1977" s="244"/>
      <c r="CM1977" s="244"/>
      <c r="CN1977" s="244"/>
      <c r="CO1977" s="244"/>
      <c r="CP1977" s="244"/>
      <c r="CQ1977" s="244"/>
      <c r="CR1977" s="244"/>
      <c r="CS1977" s="244"/>
      <c r="CT1977" s="244"/>
      <c r="CU1977" s="244"/>
      <c r="CV1977" s="244"/>
      <c r="CW1977" s="244"/>
      <c r="CX1977" s="244"/>
      <c r="CY1977" s="244"/>
      <c r="CZ1977" s="244"/>
      <c r="DA1977" s="244"/>
      <c r="DB1977" s="244"/>
      <c r="DC1977" s="244"/>
      <c r="DD1977" s="244"/>
      <c r="DE1977" s="244"/>
      <c r="DF1977" s="244"/>
      <c r="DG1977" s="244"/>
      <c r="DH1977" s="244"/>
      <c r="DI1977" s="244"/>
      <c r="DJ1977" s="244"/>
      <c r="DK1977" s="244"/>
      <c r="DL1977" s="244"/>
      <c r="DM1977" s="244"/>
      <c r="DN1977" s="244"/>
      <c r="DO1977" s="244"/>
      <c r="DP1977" s="244"/>
      <c r="DQ1977" s="244"/>
      <c r="DR1977" s="244"/>
      <c r="DS1977" s="244"/>
      <c r="DT1977" s="244"/>
      <c r="DU1977" s="244"/>
      <c r="DV1977" s="244"/>
      <c r="DW1977" s="244"/>
      <c r="DX1977" s="244"/>
      <c r="DY1977" s="244"/>
      <c r="DZ1977" s="244"/>
      <c r="EA1977" s="244"/>
      <c r="EB1977" s="244"/>
      <c r="EC1977" s="244"/>
      <c r="ED1977" s="244"/>
      <c r="EE1977" s="244"/>
      <c r="EF1977" s="244"/>
      <c r="EG1977" s="244"/>
      <c r="EH1977" s="244"/>
      <c r="EI1977" s="244"/>
      <c r="EJ1977" s="244"/>
      <c r="EK1977" s="244"/>
      <c r="EL1977" s="244"/>
      <c r="EM1977" s="244"/>
      <c r="EN1977" s="244"/>
      <c r="EO1977" s="244"/>
      <c r="EP1977" s="244"/>
      <c r="EQ1977" s="244"/>
      <c r="ER1977" s="244"/>
      <c r="ES1977" s="244"/>
      <c r="ET1977" s="244"/>
      <c r="EU1977" s="244"/>
      <c r="EV1977" s="244"/>
      <c r="EW1977" s="244"/>
      <c r="EX1977" s="244"/>
      <c r="EY1977" s="244"/>
      <c r="EZ1977" s="244"/>
      <c r="FA1977" s="244"/>
      <c r="FB1977" s="244"/>
      <c r="FC1977" s="244"/>
      <c r="FD1977" s="244"/>
      <c r="FE1977" s="244"/>
      <c r="FF1977" s="244"/>
      <c r="FG1977" s="244"/>
      <c r="FH1977" s="244"/>
      <c r="FI1977" s="244"/>
      <c r="FJ1977" s="244"/>
      <c r="FK1977" s="244"/>
      <c r="FL1977" s="244"/>
      <c r="FM1977" s="244"/>
      <c r="FN1977" s="244"/>
      <c r="FO1977" s="244"/>
      <c r="FP1977" s="244"/>
      <c r="FQ1977" s="244"/>
      <c r="FR1977" s="244"/>
      <c r="FS1977" s="244"/>
      <c r="FT1977" s="244"/>
      <c r="FU1977" s="244"/>
      <c r="FV1977" s="244"/>
      <c r="FW1977" s="244"/>
      <c r="FX1977" s="244"/>
      <c r="FY1977" s="244"/>
      <c r="FZ1977" s="244"/>
      <c r="GA1977" s="244"/>
      <c r="GB1977" s="244"/>
      <c r="GC1977" s="244"/>
      <c r="GD1977" s="244"/>
      <c r="GE1977" s="244"/>
      <c r="GF1977" s="244"/>
      <c r="GG1977" s="244"/>
      <c r="GH1977" s="244"/>
      <c r="GI1977" s="244"/>
      <c r="GJ1977" s="244"/>
      <c r="GK1977" s="244"/>
      <c r="GL1977" s="244"/>
      <c r="GM1977" s="244"/>
      <c r="GN1977" s="244"/>
      <c r="GO1977" s="244"/>
      <c r="GP1977" s="244"/>
      <c r="GQ1977" s="244"/>
      <c r="GR1977" s="244"/>
      <c r="GS1977" s="244"/>
      <c r="GT1977" s="244"/>
      <c r="GU1977" s="244"/>
      <c r="GV1977" s="244"/>
      <c r="GW1977" s="244"/>
      <c r="GX1977" s="244"/>
      <c r="GY1977" s="244"/>
      <c r="GZ1977" s="244"/>
      <c r="HA1977" s="244"/>
      <c r="HB1977" s="244"/>
      <c r="HC1977" s="244"/>
      <c r="HD1977" s="244"/>
      <c r="HE1977" s="244"/>
      <c r="HF1977" s="244"/>
      <c r="HG1977" s="244"/>
      <c r="HH1977" s="244"/>
      <c r="HI1977" s="244"/>
      <c r="HJ1977" s="244"/>
      <c r="HK1977" s="244"/>
      <c r="HL1977" s="244"/>
      <c r="HM1977" s="244"/>
      <c r="HN1977" s="244"/>
      <c r="HO1977" s="244"/>
      <c r="HP1977" s="244"/>
      <c r="HQ1977" s="244"/>
      <c r="HR1977" s="244"/>
      <c r="HS1977" s="244"/>
      <c r="HT1977" s="244"/>
      <c r="HU1977" s="244"/>
      <c r="HV1977" s="244"/>
      <c r="HW1977" s="244"/>
      <c r="HX1977" s="244"/>
      <c r="HY1977" s="244"/>
      <c r="HZ1977" s="244"/>
      <c r="IA1977" s="244"/>
      <c r="IB1977" s="244"/>
      <c r="IC1977" s="244"/>
      <c r="ID1977" s="244"/>
      <c r="IE1977" s="244"/>
      <c r="IF1977" s="244"/>
      <c r="IG1977" s="244"/>
      <c r="IH1977" s="244"/>
      <c r="II1977" s="244"/>
      <c r="IJ1977" s="244"/>
      <c r="IK1977" s="244"/>
      <c r="IL1977" s="244"/>
      <c r="IM1977" s="244"/>
      <c r="IN1977" s="244"/>
      <c r="IO1977" s="244"/>
      <c r="IP1977" s="244"/>
      <c r="IQ1977" s="244"/>
      <c r="IR1977" s="244"/>
      <c r="IS1977" s="244"/>
      <c r="IT1977" s="244"/>
      <c r="IU1977" s="244"/>
      <c r="IV1977" s="244"/>
    </row>
    <row r="1978" spans="1:256" s="245" customFormat="1" ht="15" customHeight="1">
      <c r="A1978" s="254" t="s">
        <v>22</v>
      </c>
      <c r="B1978" s="259" t="s">
        <v>859</v>
      </c>
      <c r="C1978" s="256">
        <v>1</v>
      </c>
      <c r="D1978" s="257" t="s">
        <v>195</v>
      </c>
      <c r="E1978" s="258"/>
      <c r="F1978" s="252">
        <f>+C1978*E1978</f>
        <v>0</v>
      </c>
      <c r="G1978" s="253">
        <f>SUM(F1976:F1978)</f>
        <v>0</v>
      </c>
      <c r="H1978" s="243"/>
      <c r="I1978" s="244"/>
      <c r="J1978" s="244"/>
      <c r="K1978" s="244"/>
      <c r="L1978" s="244"/>
      <c r="M1978" s="244"/>
      <c r="N1978" s="244"/>
      <c r="O1978" s="244"/>
      <c r="P1978" s="244"/>
      <c r="Q1978" s="244"/>
      <c r="R1978" s="244"/>
      <c r="S1978" s="244"/>
      <c r="T1978" s="244"/>
      <c r="U1978" s="244"/>
      <c r="V1978" s="244"/>
      <c r="W1978" s="244"/>
      <c r="X1978" s="244"/>
      <c r="Y1978" s="244"/>
      <c r="Z1978" s="244"/>
      <c r="AA1978" s="244"/>
      <c r="AB1978" s="244"/>
      <c r="AC1978" s="244"/>
      <c r="AD1978" s="244"/>
      <c r="AE1978" s="244"/>
      <c r="AF1978" s="244"/>
      <c r="AG1978" s="244"/>
      <c r="AH1978" s="244"/>
      <c r="AI1978" s="244"/>
      <c r="AJ1978" s="244"/>
      <c r="AK1978" s="244"/>
      <c r="AL1978" s="244"/>
      <c r="AM1978" s="244"/>
      <c r="AN1978" s="244"/>
      <c r="AO1978" s="244"/>
      <c r="AP1978" s="244"/>
      <c r="AQ1978" s="244"/>
      <c r="AR1978" s="244"/>
      <c r="AS1978" s="244"/>
      <c r="AT1978" s="244"/>
      <c r="AU1978" s="244"/>
      <c r="AV1978" s="244"/>
      <c r="AW1978" s="244"/>
      <c r="AX1978" s="244"/>
      <c r="AY1978" s="244"/>
      <c r="AZ1978" s="244"/>
      <c r="BA1978" s="244"/>
      <c r="BB1978" s="244"/>
      <c r="BC1978" s="244"/>
      <c r="BD1978" s="244"/>
      <c r="BE1978" s="244"/>
      <c r="BF1978" s="244"/>
      <c r="BG1978" s="244"/>
      <c r="BH1978" s="244"/>
      <c r="BI1978" s="244"/>
      <c r="BJ1978" s="244"/>
      <c r="BK1978" s="244"/>
      <c r="BL1978" s="244"/>
      <c r="BM1978" s="244"/>
      <c r="BN1978" s="244"/>
      <c r="BO1978" s="244"/>
      <c r="BP1978" s="244"/>
      <c r="BQ1978" s="244"/>
      <c r="BR1978" s="244"/>
      <c r="BS1978" s="244"/>
      <c r="BT1978" s="244"/>
      <c r="BU1978" s="244"/>
      <c r="BV1978" s="244"/>
      <c r="BW1978" s="244"/>
      <c r="BX1978" s="244"/>
      <c r="BY1978" s="244"/>
      <c r="BZ1978" s="244"/>
      <c r="CA1978" s="244"/>
      <c r="CB1978" s="244"/>
      <c r="CC1978" s="244"/>
      <c r="CD1978" s="244"/>
      <c r="CE1978" s="244"/>
      <c r="CF1978" s="244"/>
      <c r="CG1978" s="244"/>
      <c r="CH1978" s="244"/>
      <c r="CI1978" s="244"/>
      <c r="CJ1978" s="244"/>
      <c r="CK1978" s="244"/>
      <c r="CL1978" s="244"/>
      <c r="CM1978" s="244"/>
      <c r="CN1978" s="244"/>
      <c r="CO1978" s="244"/>
      <c r="CP1978" s="244"/>
      <c r="CQ1978" s="244"/>
      <c r="CR1978" s="244"/>
      <c r="CS1978" s="244"/>
      <c r="CT1978" s="244"/>
      <c r="CU1978" s="244"/>
      <c r="CV1978" s="244"/>
      <c r="CW1978" s="244"/>
      <c r="CX1978" s="244"/>
      <c r="CY1978" s="244"/>
      <c r="CZ1978" s="244"/>
      <c r="DA1978" s="244"/>
      <c r="DB1978" s="244"/>
      <c r="DC1978" s="244"/>
      <c r="DD1978" s="244"/>
      <c r="DE1978" s="244"/>
      <c r="DF1978" s="244"/>
      <c r="DG1978" s="244"/>
      <c r="DH1978" s="244"/>
      <c r="DI1978" s="244"/>
      <c r="DJ1978" s="244"/>
      <c r="DK1978" s="244"/>
      <c r="DL1978" s="244"/>
      <c r="DM1978" s="244"/>
      <c r="DN1978" s="244"/>
      <c r="DO1978" s="244"/>
      <c r="DP1978" s="244"/>
      <c r="DQ1978" s="244"/>
      <c r="DR1978" s="244"/>
      <c r="DS1978" s="244"/>
      <c r="DT1978" s="244"/>
      <c r="DU1978" s="244"/>
      <c r="DV1978" s="244"/>
      <c r="DW1978" s="244"/>
      <c r="DX1978" s="244"/>
      <c r="DY1978" s="244"/>
      <c r="DZ1978" s="244"/>
      <c r="EA1978" s="244"/>
      <c r="EB1978" s="244"/>
      <c r="EC1978" s="244"/>
      <c r="ED1978" s="244"/>
      <c r="EE1978" s="244"/>
      <c r="EF1978" s="244"/>
      <c r="EG1978" s="244"/>
      <c r="EH1978" s="244"/>
      <c r="EI1978" s="244"/>
      <c r="EJ1978" s="244"/>
      <c r="EK1978" s="244"/>
      <c r="EL1978" s="244"/>
      <c r="EM1978" s="244"/>
      <c r="EN1978" s="244"/>
      <c r="EO1978" s="244"/>
      <c r="EP1978" s="244"/>
      <c r="EQ1978" s="244"/>
      <c r="ER1978" s="244"/>
      <c r="ES1978" s="244"/>
      <c r="ET1978" s="244"/>
      <c r="EU1978" s="244"/>
      <c r="EV1978" s="244"/>
      <c r="EW1978" s="244"/>
      <c r="EX1978" s="244"/>
      <c r="EY1978" s="244"/>
      <c r="EZ1978" s="244"/>
      <c r="FA1978" s="244"/>
      <c r="FB1978" s="244"/>
      <c r="FC1978" s="244"/>
      <c r="FD1978" s="244"/>
      <c r="FE1978" s="244"/>
      <c r="FF1978" s="244"/>
      <c r="FG1978" s="244"/>
      <c r="FH1978" s="244"/>
      <c r="FI1978" s="244"/>
      <c r="FJ1978" s="244"/>
      <c r="FK1978" s="244"/>
      <c r="FL1978" s="244"/>
      <c r="FM1978" s="244"/>
      <c r="FN1978" s="244"/>
      <c r="FO1978" s="244"/>
      <c r="FP1978" s="244"/>
      <c r="FQ1978" s="244"/>
      <c r="FR1978" s="244"/>
      <c r="FS1978" s="244"/>
      <c r="FT1978" s="244"/>
      <c r="FU1978" s="244"/>
      <c r="FV1978" s="244"/>
      <c r="FW1978" s="244"/>
      <c r="FX1978" s="244"/>
      <c r="FY1978" s="244"/>
      <c r="FZ1978" s="244"/>
      <c r="GA1978" s="244"/>
      <c r="GB1978" s="244"/>
      <c r="GC1978" s="244"/>
      <c r="GD1978" s="244"/>
      <c r="GE1978" s="244"/>
      <c r="GF1978" s="244"/>
      <c r="GG1978" s="244"/>
      <c r="GH1978" s="244"/>
      <c r="GI1978" s="244"/>
      <c r="GJ1978" s="244"/>
      <c r="GK1978" s="244"/>
      <c r="GL1978" s="244"/>
      <c r="GM1978" s="244"/>
      <c r="GN1978" s="244"/>
      <c r="GO1978" s="244"/>
      <c r="GP1978" s="244"/>
      <c r="GQ1978" s="244"/>
      <c r="GR1978" s="244"/>
      <c r="GS1978" s="244"/>
      <c r="GT1978" s="244"/>
      <c r="GU1978" s="244"/>
      <c r="GV1978" s="244"/>
      <c r="GW1978" s="244"/>
      <c r="GX1978" s="244"/>
      <c r="GY1978" s="244"/>
      <c r="GZ1978" s="244"/>
      <c r="HA1978" s="244"/>
      <c r="HB1978" s="244"/>
      <c r="HC1978" s="244"/>
      <c r="HD1978" s="244"/>
      <c r="HE1978" s="244"/>
      <c r="HF1978" s="244"/>
      <c r="HG1978" s="244"/>
      <c r="HH1978" s="244"/>
      <c r="HI1978" s="244"/>
      <c r="HJ1978" s="244"/>
      <c r="HK1978" s="244"/>
      <c r="HL1978" s="244"/>
      <c r="HM1978" s="244"/>
      <c r="HN1978" s="244"/>
      <c r="HO1978" s="244"/>
      <c r="HP1978" s="244"/>
      <c r="HQ1978" s="244"/>
      <c r="HR1978" s="244"/>
      <c r="HS1978" s="244"/>
      <c r="HT1978" s="244"/>
      <c r="HU1978" s="244"/>
      <c r="HV1978" s="244"/>
      <c r="HW1978" s="244"/>
      <c r="HX1978" s="244"/>
      <c r="HY1978" s="244"/>
      <c r="HZ1978" s="244"/>
      <c r="IA1978" s="244"/>
      <c r="IB1978" s="244"/>
      <c r="IC1978" s="244"/>
      <c r="ID1978" s="244"/>
      <c r="IE1978" s="244"/>
      <c r="IF1978" s="244"/>
      <c r="IG1978" s="244"/>
      <c r="IH1978" s="244"/>
      <c r="II1978" s="244"/>
      <c r="IJ1978" s="244"/>
      <c r="IK1978" s="244"/>
      <c r="IL1978" s="244"/>
      <c r="IM1978" s="244"/>
      <c r="IN1978" s="244"/>
      <c r="IO1978" s="244"/>
      <c r="IP1978" s="244"/>
      <c r="IQ1978" s="244"/>
      <c r="IR1978" s="244"/>
      <c r="IS1978" s="244"/>
      <c r="IT1978" s="244"/>
      <c r="IU1978" s="244"/>
      <c r="IV1978" s="244"/>
    </row>
    <row r="1979" spans="1:256" s="245" customFormat="1" ht="15.95" customHeight="1">
      <c r="A1979" s="260"/>
      <c r="B1979" s="259"/>
      <c r="C1979" s="256"/>
      <c r="D1979" s="257"/>
      <c r="E1979" s="258"/>
      <c r="F1979" s="252"/>
      <c r="G1979" s="253"/>
      <c r="H1979" s="243"/>
      <c r="I1979" s="244"/>
      <c r="J1979" s="244"/>
      <c r="K1979" s="244"/>
      <c r="L1979" s="244"/>
      <c r="M1979" s="244"/>
      <c r="N1979" s="244"/>
      <c r="O1979" s="244"/>
      <c r="P1979" s="244"/>
      <c r="Q1979" s="244"/>
      <c r="R1979" s="244"/>
      <c r="S1979" s="244"/>
      <c r="T1979" s="244"/>
      <c r="U1979" s="244"/>
      <c r="V1979" s="244"/>
      <c r="W1979" s="244"/>
      <c r="X1979" s="244"/>
      <c r="Y1979" s="244"/>
      <c r="Z1979" s="244"/>
      <c r="AA1979" s="244"/>
      <c r="AB1979" s="244"/>
      <c r="AC1979" s="244"/>
      <c r="AD1979" s="244"/>
      <c r="AE1979" s="244"/>
      <c r="AF1979" s="244"/>
      <c r="AG1979" s="244"/>
      <c r="AH1979" s="244"/>
      <c r="AI1979" s="244"/>
      <c r="AJ1979" s="244"/>
      <c r="AK1979" s="244"/>
      <c r="AL1979" s="244"/>
      <c r="AM1979" s="244"/>
      <c r="AN1979" s="244"/>
      <c r="AO1979" s="244"/>
      <c r="AP1979" s="244"/>
      <c r="AQ1979" s="244"/>
      <c r="AR1979" s="244"/>
      <c r="AS1979" s="244"/>
      <c r="AT1979" s="244"/>
      <c r="AU1979" s="244"/>
      <c r="AV1979" s="244"/>
      <c r="AW1979" s="244"/>
      <c r="AX1979" s="244"/>
      <c r="AY1979" s="244"/>
      <c r="AZ1979" s="244"/>
      <c r="BA1979" s="244"/>
      <c r="BB1979" s="244"/>
      <c r="BC1979" s="244"/>
      <c r="BD1979" s="244"/>
      <c r="BE1979" s="244"/>
      <c r="BF1979" s="244"/>
      <c r="BG1979" s="244"/>
      <c r="BH1979" s="244"/>
      <c r="BI1979" s="244"/>
      <c r="BJ1979" s="244"/>
      <c r="BK1979" s="244"/>
      <c r="BL1979" s="244"/>
      <c r="BM1979" s="244"/>
      <c r="BN1979" s="244"/>
      <c r="BO1979" s="244"/>
      <c r="BP1979" s="244"/>
      <c r="BQ1979" s="244"/>
      <c r="BR1979" s="244"/>
      <c r="BS1979" s="244"/>
      <c r="BT1979" s="244"/>
      <c r="BU1979" s="244"/>
      <c r="BV1979" s="244"/>
      <c r="BW1979" s="244"/>
      <c r="BX1979" s="244"/>
      <c r="BY1979" s="244"/>
      <c r="BZ1979" s="244"/>
      <c r="CA1979" s="244"/>
      <c r="CB1979" s="244"/>
      <c r="CC1979" s="244"/>
      <c r="CD1979" s="244"/>
      <c r="CE1979" s="244"/>
      <c r="CF1979" s="244"/>
      <c r="CG1979" s="244"/>
      <c r="CH1979" s="244"/>
      <c r="CI1979" s="244"/>
      <c r="CJ1979" s="244"/>
      <c r="CK1979" s="244"/>
      <c r="CL1979" s="244"/>
      <c r="CM1979" s="244"/>
      <c r="CN1979" s="244"/>
      <c r="CO1979" s="244"/>
      <c r="CP1979" s="244"/>
      <c r="CQ1979" s="244"/>
      <c r="CR1979" s="244"/>
      <c r="CS1979" s="244"/>
      <c r="CT1979" s="244"/>
      <c r="CU1979" s="244"/>
      <c r="CV1979" s="244"/>
      <c r="CW1979" s="244"/>
      <c r="CX1979" s="244"/>
      <c r="CY1979" s="244"/>
      <c r="CZ1979" s="244"/>
      <c r="DA1979" s="244"/>
      <c r="DB1979" s="244"/>
      <c r="DC1979" s="244"/>
      <c r="DD1979" s="244"/>
      <c r="DE1979" s="244"/>
      <c r="DF1979" s="244"/>
      <c r="DG1979" s="244"/>
      <c r="DH1979" s="244"/>
      <c r="DI1979" s="244"/>
      <c r="DJ1979" s="244"/>
      <c r="DK1979" s="244"/>
      <c r="DL1979" s="244"/>
      <c r="DM1979" s="244"/>
      <c r="DN1979" s="244"/>
      <c r="DO1979" s="244"/>
      <c r="DP1979" s="244"/>
      <c r="DQ1979" s="244"/>
      <c r="DR1979" s="244"/>
      <c r="DS1979" s="244"/>
      <c r="DT1979" s="244"/>
      <c r="DU1979" s="244"/>
      <c r="DV1979" s="244"/>
      <c r="DW1979" s="244"/>
      <c r="DX1979" s="244"/>
      <c r="DY1979" s="244"/>
      <c r="DZ1979" s="244"/>
      <c r="EA1979" s="244"/>
      <c r="EB1979" s="244"/>
      <c r="EC1979" s="244"/>
      <c r="ED1979" s="244"/>
      <c r="EE1979" s="244"/>
      <c r="EF1979" s="244"/>
      <c r="EG1979" s="244"/>
      <c r="EH1979" s="244"/>
      <c r="EI1979" s="244"/>
      <c r="EJ1979" s="244"/>
      <c r="EK1979" s="244"/>
      <c r="EL1979" s="244"/>
      <c r="EM1979" s="244"/>
      <c r="EN1979" s="244"/>
      <c r="EO1979" s="244"/>
      <c r="EP1979" s="244"/>
      <c r="EQ1979" s="244"/>
      <c r="ER1979" s="244"/>
      <c r="ES1979" s="244"/>
      <c r="ET1979" s="244"/>
      <c r="EU1979" s="244"/>
      <c r="EV1979" s="244"/>
      <c r="EW1979" s="244"/>
      <c r="EX1979" s="244"/>
      <c r="EY1979" s="244"/>
      <c r="EZ1979" s="244"/>
      <c r="FA1979" s="244"/>
      <c r="FB1979" s="244"/>
      <c r="FC1979" s="244"/>
      <c r="FD1979" s="244"/>
      <c r="FE1979" s="244"/>
      <c r="FF1979" s="244"/>
      <c r="FG1979" s="244"/>
      <c r="FH1979" s="244"/>
      <c r="FI1979" s="244"/>
      <c r="FJ1979" s="244"/>
      <c r="FK1979" s="244"/>
      <c r="FL1979" s="244"/>
      <c r="FM1979" s="244"/>
      <c r="FN1979" s="244"/>
      <c r="FO1979" s="244"/>
      <c r="FP1979" s="244"/>
      <c r="FQ1979" s="244"/>
      <c r="FR1979" s="244"/>
      <c r="FS1979" s="244"/>
      <c r="FT1979" s="244"/>
      <c r="FU1979" s="244"/>
      <c r="FV1979" s="244"/>
      <c r="FW1979" s="244"/>
      <c r="FX1979" s="244"/>
      <c r="FY1979" s="244"/>
      <c r="FZ1979" s="244"/>
      <c r="GA1979" s="244"/>
      <c r="GB1979" s="244"/>
      <c r="GC1979" s="244"/>
      <c r="GD1979" s="244"/>
      <c r="GE1979" s="244"/>
      <c r="GF1979" s="244"/>
      <c r="GG1979" s="244"/>
      <c r="GH1979" s="244"/>
      <c r="GI1979" s="244"/>
      <c r="GJ1979" s="244"/>
      <c r="GK1979" s="244"/>
      <c r="GL1979" s="244"/>
      <c r="GM1979" s="244"/>
      <c r="GN1979" s="244"/>
      <c r="GO1979" s="244"/>
      <c r="GP1979" s="244"/>
      <c r="GQ1979" s="244"/>
      <c r="GR1979" s="244"/>
      <c r="GS1979" s="244"/>
      <c r="GT1979" s="244"/>
      <c r="GU1979" s="244"/>
      <c r="GV1979" s="244"/>
      <c r="GW1979" s="244"/>
      <c r="GX1979" s="244"/>
      <c r="GY1979" s="244"/>
      <c r="GZ1979" s="244"/>
      <c r="HA1979" s="244"/>
      <c r="HB1979" s="244"/>
      <c r="HC1979" s="244"/>
      <c r="HD1979" s="244"/>
      <c r="HE1979" s="244"/>
      <c r="HF1979" s="244"/>
      <c r="HG1979" s="244"/>
      <c r="HH1979" s="244"/>
      <c r="HI1979" s="244"/>
      <c r="HJ1979" s="244"/>
      <c r="HK1979" s="244"/>
      <c r="HL1979" s="244"/>
      <c r="HM1979" s="244"/>
      <c r="HN1979" s="244"/>
      <c r="HO1979" s="244"/>
      <c r="HP1979" s="244"/>
      <c r="HQ1979" s="244"/>
      <c r="HR1979" s="244"/>
      <c r="HS1979" s="244"/>
      <c r="HT1979" s="244"/>
      <c r="HU1979" s="244"/>
      <c r="HV1979" s="244"/>
      <c r="HW1979" s="244"/>
      <c r="HX1979" s="244"/>
      <c r="HY1979" s="244"/>
      <c r="HZ1979" s="244"/>
      <c r="IA1979" s="244"/>
      <c r="IB1979" s="244"/>
      <c r="IC1979" s="244"/>
      <c r="ID1979" s="244"/>
      <c r="IE1979" s="244"/>
      <c r="IF1979" s="244"/>
      <c r="IG1979" s="244"/>
      <c r="IH1979" s="244"/>
      <c r="II1979" s="244"/>
      <c r="IJ1979" s="244"/>
      <c r="IK1979" s="244"/>
      <c r="IL1979" s="244"/>
      <c r="IM1979" s="244"/>
      <c r="IN1979" s="244"/>
      <c r="IO1979" s="244"/>
      <c r="IP1979" s="244"/>
      <c r="IQ1979" s="244"/>
      <c r="IR1979" s="244"/>
      <c r="IS1979" s="244"/>
      <c r="IT1979" s="244"/>
      <c r="IU1979" s="244"/>
      <c r="IV1979" s="244"/>
    </row>
    <row r="1980" spans="1:256" s="245" customFormat="1" ht="27.75" customHeight="1">
      <c r="A1980" s="248" t="s">
        <v>36</v>
      </c>
      <c r="B1980" s="249" t="s">
        <v>120</v>
      </c>
      <c r="C1980" s="256"/>
      <c r="D1980" s="257"/>
      <c r="E1980" s="251"/>
      <c r="F1980" s="252"/>
      <c r="G1980" s="253"/>
      <c r="H1980" s="243"/>
      <c r="I1980" s="244"/>
      <c r="J1980" s="244"/>
      <c r="K1980" s="244"/>
      <c r="L1980" s="244"/>
      <c r="M1980" s="244"/>
      <c r="N1980" s="244"/>
      <c r="O1980" s="244"/>
      <c r="P1980" s="244"/>
      <c r="Q1980" s="244"/>
      <c r="R1980" s="244"/>
      <c r="S1980" s="244"/>
      <c r="T1980" s="244"/>
      <c r="U1980" s="244"/>
      <c r="V1980" s="244"/>
      <c r="W1980" s="244"/>
      <c r="X1980" s="244"/>
      <c r="Y1980" s="244"/>
      <c r="Z1980" s="244"/>
      <c r="AA1980" s="244"/>
      <c r="AB1980" s="244"/>
      <c r="AC1980" s="244"/>
      <c r="AD1980" s="244"/>
      <c r="AE1980" s="244"/>
      <c r="AF1980" s="244"/>
      <c r="AG1980" s="244"/>
      <c r="AH1980" s="244"/>
      <c r="AI1980" s="244"/>
      <c r="AJ1980" s="244"/>
      <c r="AK1980" s="244"/>
      <c r="AL1980" s="244"/>
      <c r="AM1980" s="244"/>
      <c r="AN1980" s="244"/>
      <c r="AO1980" s="244"/>
      <c r="AP1980" s="244"/>
      <c r="AQ1980" s="244"/>
      <c r="AR1980" s="244"/>
      <c r="AS1980" s="244"/>
      <c r="AT1980" s="244"/>
      <c r="AU1980" s="244"/>
      <c r="AV1980" s="244"/>
      <c r="AW1980" s="244"/>
      <c r="AX1980" s="244"/>
      <c r="AY1980" s="244"/>
      <c r="AZ1980" s="244"/>
      <c r="BA1980" s="244"/>
      <c r="BB1980" s="244"/>
      <c r="BC1980" s="244"/>
      <c r="BD1980" s="244"/>
      <c r="BE1980" s="244"/>
      <c r="BF1980" s="244"/>
      <c r="BG1980" s="244"/>
      <c r="BH1980" s="244"/>
      <c r="BI1980" s="244"/>
      <c r="BJ1980" s="244"/>
      <c r="BK1980" s="244"/>
      <c r="BL1980" s="244"/>
      <c r="BM1980" s="244"/>
      <c r="BN1980" s="244"/>
      <c r="BO1980" s="244"/>
      <c r="BP1980" s="244"/>
      <c r="BQ1980" s="244"/>
      <c r="BR1980" s="244"/>
      <c r="BS1980" s="244"/>
      <c r="BT1980" s="244"/>
      <c r="BU1980" s="244"/>
      <c r="BV1980" s="244"/>
      <c r="BW1980" s="244"/>
      <c r="BX1980" s="244"/>
      <c r="BY1980" s="244"/>
      <c r="BZ1980" s="244"/>
      <c r="CA1980" s="244"/>
      <c r="CB1980" s="244"/>
      <c r="CC1980" s="244"/>
      <c r="CD1980" s="244"/>
      <c r="CE1980" s="244"/>
      <c r="CF1980" s="244"/>
      <c r="CG1980" s="244"/>
      <c r="CH1980" s="244"/>
      <c r="CI1980" s="244"/>
      <c r="CJ1980" s="244"/>
      <c r="CK1980" s="244"/>
      <c r="CL1980" s="244"/>
      <c r="CM1980" s="244"/>
      <c r="CN1980" s="244"/>
      <c r="CO1980" s="244"/>
      <c r="CP1980" s="244"/>
      <c r="CQ1980" s="244"/>
      <c r="CR1980" s="244"/>
      <c r="CS1980" s="244"/>
      <c r="CT1980" s="244"/>
      <c r="CU1980" s="244"/>
      <c r="CV1980" s="244"/>
      <c r="CW1980" s="244"/>
      <c r="CX1980" s="244"/>
      <c r="CY1980" s="244"/>
      <c r="CZ1980" s="244"/>
      <c r="DA1980" s="244"/>
      <c r="DB1980" s="244"/>
      <c r="DC1980" s="244"/>
      <c r="DD1980" s="244"/>
      <c r="DE1980" s="244"/>
      <c r="DF1980" s="244"/>
      <c r="DG1980" s="244"/>
      <c r="DH1980" s="244"/>
      <c r="DI1980" s="244"/>
      <c r="DJ1980" s="244"/>
      <c r="DK1980" s="244"/>
      <c r="DL1980" s="244"/>
      <c r="DM1980" s="244"/>
      <c r="DN1980" s="244"/>
      <c r="DO1980" s="244"/>
      <c r="DP1980" s="244"/>
      <c r="DQ1980" s="244"/>
      <c r="DR1980" s="244"/>
      <c r="DS1980" s="244"/>
      <c r="DT1980" s="244"/>
      <c r="DU1980" s="244"/>
      <c r="DV1980" s="244"/>
      <c r="DW1980" s="244"/>
      <c r="DX1980" s="244"/>
      <c r="DY1980" s="244"/>
      <c r="DZ1980" s="244"/>
      <c r="EA1980" s="244"/>
      <c r="EB1980" s="244"/>
      <c r="EC1980" s="244"/>
      <c r="ED1980" s="244"/>
      <c r="EE1980" s="244"/>
      <c r="EF1980" s="244"/>
      <c r="EG1980" s="244"/>
      <c r="EH1980" s="244"/>
      <c r="EI1980" s="244"/>
      <c r="EJ1980" s="244"/>
      <c r="EK1980" s="244"/>
      <c r="EL1980" s="244"/>
      <c r="EM1980" s="244"/>
      <c r="EN1980" s="244"/>
      <c r="EO1980" s="244"/>
      <c r="EP1980" s="244"/>
      <c r="EQ1980" s="244"/>
      <c r="ER1980" s="244"/>
      <c r="ES1980" s="244"/>
      <c r="ET1980" s="244"/>
      <c r="EU1980" s="244"/>
      <c r="EV1980" s="244"/>
      <c r="EW1980" s="244"/>
      <c r="EX1980" s="244"/>
      <c r="EY1980" s="244"/>
      <c r="EZ1980" s="244"/>
      <c r="FA1980" s="244"/>
      <c r="FB1980" s="244"/>
      <c r="FC1980" s="244"/>
      <c r="FD1980" s="244"/>
      <c r="FE1980" s="244"/>
      <c r="FF1980" s="244"/>
      <c r="FG1980" s="244"/>
      <c r="FH1980" s="244"/>
      <c r="FI1980" s="244"/>
      <c r="FJ1980" s="244"/>
      <c r="FK1980" s="244"/>
      <c r="FL1980" s="244"/>
      <c r="FM1980" s="244"/>
      <c r="FN1980" s="244"/>
      <c r="FO1980" s="244"/>
      <c r="FP1980" s="244"/>
      <c r="FQ1980" s="244"/>
      <c r="FR1980" s="244"/>
      <c r="FS1980" s="244"/>
      <c r="FT1980" s="244"/>
      <c r="FU1980" s="244"/>
      <c r="FV1980" s="244"/>
      <c r="FW1980" s="244"/>
      <c r="FX1980" s="244"/>
      <c r="FY1980" s="244"/>
      <c r="FZ1980" s="244"/>
      <c r="GA1980" s="244"/>
      <c r="GB1980" s="244"/>
      <c r="GC1980" s="244"/>
      <c r="GD1980" s="244"/>
      <c r="GE1980" s="244"/>
      <c r="GF1980" s="244"/>
      <c r="GG1980" s="244"/>
      <c r="GH1980" s="244"/>
      <c r="GI1980" s="244"/>
      <c r="GJ1980" s="244"/>
      <c r="GK1980" s="244"/>
      <c r="GL1980" s="244"/>
      <c r="GM1980" s="244"/>
      <c r="GN1980" s="244"/>
      <c r="GO1980" s="244"/>
      <c r="GP1980" s="244"/>
      <c r="GQ1980" s="244"/>
      <c r="GR1980" s="244"/>
      <c r="GS1980" s="244"/>
      <c r="GT1980" s="244"/>
      <c r="GU1980" s="244"/>
      <c r="GV1980" s="244"/>
      <c r="GW1980" s="244"/>
      <c r="GX1980" s="244"/>
      <c r="GY1980" s="244"/>
      <c r="GZ1980" s="244"/>
      <c r="HA1980" s="244"/>
      <c r="HB1980" s="244"/>
      <c r="HC1980" s="244"/>
      <c r="HD1980" s="244"/>
      <c r="HE1980" s="244"/>
      <c r="HF1980" s="244"/>
      <c r="HG1980" s="244"/>
      <c r="HH1980" s="244"/>
      <c r="HI1980" s="244"/>
      <c r="HJ1980" s="244"/>
      <c r="HK1980" s="244"/>
      <c r="HL1980" s="244"/>
      <c r="HM1980" s="244"/>
      <c r="HN1980" s="244"/>
      <c r="HO1980" s="244"/>
      <c r="HP1980" s="244"/>
      <c r="HQ1980" s="244"/>
      <c r="HR1980" s="244"/>
      <c r="HS1980" s="244"/>
      <c r="HT1980" s="244"/>
      <c r="HU1980" s="244"/>
      <c r="HV1980" s="244"/>
      <c r="HW1980" s="244"/>
      <c r="HX1980" s="244"/>
      <c r="HY1980" s="244"/>
      <c r="HZ1980" s="244"/>
      <c r="IA1980" s="244"/>
      <c r="IB1980" s="244"/>
      <c r="IC1980" s="244"/>
      <c r="ID1980" s="244"/>
      <c r="IE1980" s="244"/>
      <c r="IF1980" s="244"/>
      <c r="IG1980" s="244"/>
      <c r="IH1980" s="244"/>
      <c r="II1980" s="244"/>
      <c r="IJ1980" s="244"/>
      <c r="IK1980" s="244"/>
      <c r="IL1980" s="244"/>
      <c r="IM1980" s="244"/>
      <c r="IN1980" s="244"/>
      <c r="IO1980" s="244"/>
      <c r="IP1980" s="244"/>
      <c r="IQ1980" s="244"/>
      <c r="IR1980" s="244"/>
      <c r="IS1980" s="244"/>
      <c r="IT1980" s="244"/>
      <c r="IU1980" s="244"/>
      <c r="IV1980" s="244"/>
    </row>
    <row r="1981" spans="1:256" s="245" customFormat="1" ht="15" customHeight="1">
      <c r="A1981" s="254" t="s">
        <v>16</v>
      </c>
      <c r="B1981" s="261" t="s">
        <v>860</v>
      </c>
      <c r="C1981" s="256">
        <v>0.39</v>
      </c>
      <c r="D1981" s="257" t="s">
        <v>861</v>
      </c>
      <c r="E1981" s="258"/>
      <c r="F1981" s="252">
        <f>+C1981*E1981</f>
        <v>0</v>
      </c>
      <c r="G1981" s="253"/>
      <c r="H1981" s="243"/>
      <c r="I1981" s="244"/>
      <c r="J1981" s="244"/>
      <c r="K1981" s="244"/>
      <c r="L1981" s="244"/>
      <c r="M1981" s="244"/>
      <c r="N1981" s="244"/>
      <c r="O1981" s="244"/>
      <c r="P1981" s="244"/>
      <c r="Q1981" s="244"/>
      <c r="R1981" s="244"/>
      <c r="S1981" s="244"/>
      <c r="T1981" s="244"/>
      <c r="U1981" s="244"/>
      <c r="V1981" s="244"/>
      <c r="W1981" s="244"/>
      <c r="X1981" s="244"/>
      <c r="Y1981" s="244"/>
      <c r="Z1981" s="244"/>
      <c r="AA1981" s="244"/>
      <c r="AB1981" s="244"/>
      <c r="AC1981" s="244"/>
      <c r="AD1981" s="244"/>
      <c r="AE1981" s="244"/>
      <c r="AF1981" s="244"/>
      <c r="AG1981" s="244"/>
      <c r="AH1981" s="244"/>
      <c r="AI1981" s="244"/>
      <c r="AJ1981" s="244"/>
      <c r="AK1981" s="244"/>
      <c r="AL1981" s="244"/>
      <c r="AM1981" s="244"/>
      <c r="AN1981" s="244"/>
      <c r="AO1981" s="244"/>
      <c r="AP1981" s="244"/>
      <c r="AQ1981" s="244"/>
      <c r="AR1981" s="244"/>
      <c r="AS1981" s="244"/>
      <c r="AT1981" s="244"/>
      <c r="AU1981" s="244"/>
      <c r="AV1981" s="244"/>
      <c r="AW1981" s="244"/>
      <c r="AX1981" s="244"/>
      <c r="AY1981" s="244"/>
      <c r="AZ1981" s="244"/>
      <c r="BA1981" s="244"/>
      <c r="BB1981" s="244"/>
      <c r="BC1981" s="244"/>
      <c r="BD1981" s="244"/>
      <c r="BE1981" s="244"/>
      <c r="BF1981" s="244"/>
      <c r="BG1981" s="244"/>
      <c r="BH1981" s="244"/>
      <c r="BI1981" s="244"/>
      <c r="BJ1981" s="244"/>
      <c r="BK1981" s="244"/>
      <c r="BL1981" s="244"/>
      <c r="BM1981" s="244"/>
      <c r="BN1981" s="244"/>
      <c r="BO1981" s="244"/>
      <c r="BP1981" s="244"/>
      <c r="BQ1981" s="244"/>
      <c r="BR1981" s="244"/>
      <c r="BS1981" s="244"/>
      <c r="BT1981" s="244"/>
      <c r="BU1981" s="244"/>
      <c r="BV1981" s="244"/>
      <c r="BW1981" s="244"/>
      <c r="BX1981" s="244"/>
      <c r="BY1981" s="244"/>
      <c r="BZ1981" s="244"/>
      <c r="CA1981" s="244"/>
      <c r="CB1981" s="244"/>
      <c r="CC1981" s="244"/>
      <c r="CD1981" s="244"/>
      <c r="CE1981" s="244"/>
      <c r="CF1981" s="244"/>
      <c r="CG1981" s="244"/>
      <c r="CH1981" s="244"/>
      <c r="CI1981" s="244"/>
      <c r="CJ1981" s="244"/>
      <c r="CK1981" s="244"/>
      <c r="CL1981" s="244"/>
      <c r="CM1981" s="244"/>
      <c r="CN1981" s="244"/>
      <c r="CO1981" s="244"/>
      <c r="CP1981" s="244"/>
      <c r="CQ1981" s="244"/>
      <c r="CR1981" s="244"/>
      <c r="CS1981" s="244"/>
      <c r="CT1981" s="244"/>
      <c r="CU1981" s="244"/>
      <c r="CV1981" s="244"/>
      <c r="CW1981" s="244"/>
      <c r="CX1981" s="244"/>
      <c r="CY1981" s="244"/>
      <c r="CZ1981" s="244"/>
      <c r="DA1981" s="244"/>
      <c r="DB1981" s="244"/>
      <c r="DC1981" s="244"/>
      <c r="DD1981" s="244"/>
      <c r="DE1981" s="244"/>
      <c r="DF1981" s="244"/>
      <c r="DG1981" s="244"/>
      <c r="DH1981" s="244"/>
      <c r="DI1981" s="244"/>
      <c r="DJ1981" s="244"/>
      <c r="DK1981" s="244"/>
      <c r="DL1981" s="244"/>
      <c r="DM1981" s="244"/>
      <c r="DN1981" s="244"/>
      <c r="DO1981" s="244"/>
      <c r="DP1981" s="244"/>
      <c r="DQ1981" s="244"/>
      <c r="DR1981" s="244"/>
      <c r="DS1981" s="244"/>
      <c r="DT1981" s="244"/>
      <c r="DU1981" s="244"/>
      <c r="DV1981" s="244"/>
      <c r="DW1981" s="244"/>
      <c r="DX1981" s="244"/>
      <c r="DY1981" s="244"/>
      <c r="DZ1981" s="244"/>
      <c r="EA1981" s="244"/>
      <c r="EB1981" s="244"/>
      <c r="EC1981" s="244"/>
      <c r="ED1981" s="244"/>
      <c r="EE1981" s="244"/>
      <c r="EF1981" s="244"/>
      <c r="EG1981" s="244"/>
      <c r="EH1981" s="244"/>
      <c r="EI1981" s="244"/>
      <c r="EJ1981" s="244"/>
      <c r="EK1981" s="244"/>
      <c r="EL1981" s="244"/>
      <c r="EM1981" s="244"/>
      <c r="EN1981" s="244"/>
      <c r="EO1981" s="244"/>
      <c r="EP1981" s="244"/>
      <c r="EQ1981" s="244"/>
      <c r="ER1981" s="244"/>
      <c r="ES1981" s="244"/>
      <c r="ET1981" s="244"/>
      <c r="EU1981" s="244"/>
      <c r="EV1981" s="244"/>
      <c r="EW1981" s="244"/>
      <c r="EX1981" s="244"/>
      <c r="EY1981" s="244"/>
      <c r="EZ1981" s="244"/>
      <c r="FA1981" s="244"/>
      <c r="FB1981" s="244"/>
      <c r="FC1981" s="244"/>
      <c r="FD1981" s="244"/>
      <c r="FE1981" s="244"/>
      <c r="FF1981" s="244"/>
      <c r="FG1981" s="244"/>
      <c r="FH1981" s="244"/>
      <c r="FI1981" s="244"/>
      <c r="FJ1981" s="244"/>
      <c r="FK1981" s="244"/>
      <c r="FL1981" s="244"/>
      <c r="FM1981" s="244"/>
      <c r="FN1981" s="244"/>
      <c r="FO1981" s="244"/>
      <c r="FP1981" s="244"/>
      <c r="FQ1981" s="244"/>
      <c r="FR1981" s="244"/>
      <c r="FS1981" s="244"/>
      <c r="FT1981" s="244"/>
      <c r="FU1981" s="244"/>
      <c r="FV1981" s="244"/>
      <c r="FW1981" s="244"/>
      <c r="FX1981" s="244"/>
      <c r="FY1981" s="244"/>
      <c r="FZ1981" s="244"/>
      <c r="GA1981" s="244"/>
      <c r="GB1981" s="244"/>
      <c r="GC1981" s="244"/>
      <c r="GD1981" s="244"/>
      <c r="GE1981" s="244"/>
      <c r="GF1981" s="244"/>
      <c r="GG1981" s="244"/>
      <c r="GH1981" s="244"/>
      <c r="GI1981" s="244"/>
      <c r="GJ1981" s="244"/>
      <c r="GK1981" s="244"/>
      <c r="GL1981" s="244"/>
      <c r="GM1981" s="244"/>
      <c r="GN1981" s="244"/>
      <c r="GO1981" s="244"/>
      <c r="GP1981" s="244"/>
      <c r="GQ1981" s="244"/>
      <c r="GR1981" s="244"/>
      <c r="GS1981" s="244"/>
      <c r="GT1981" s="244"/>
      <c r="GU1981" s="244"/>
      <c r="GV1981" s="244"/>
      <c r="GW1981" s="244"/>
      <c r="GX1981" s="244"/>
      <c r="GY1981" s="244"/>
      <c r="GZ1981" s="244"/>
      <c r="HA1981" s="244"/>
      <c r="HB1981" s="244"/>
      <c r="HC1981" s="244"/>
      <c r="HD1981" s="244"/>
      <c r="HE1981" s="244"/>
      <c r="HF1981" s="244"/>
      <c r="HG1981" s="244"/>
      <c r="HH1981" s="244"/>
      <c r="HI1981" s="244"/>
      <c r="HJ1981" s="244"/>
      <c r="HK1981" s="244"/>
      <c r="HL1981" s="244"/>
      <c r="HM1981" s="244"/>
      <c r="HN1981" s="244"/>
      <c r="HO1981" s="244"/>
      <c r="HP1981" s="244"/>
      <c r="HQ1981" s="244"/>
      <c r="HR1981" s="244"/>
      <c r="HS1981" s="244"/>
      <c r="HT1981" s="244"/>
      <c r="HU1981" s="244"/>
      <c r="HV1981" s="244"/>
      <c r="HW1981" s="244"/>
      <c r="HX1981" s="244"/>
      <c r="HY1981" s="244"/>
      <c r="HZ1981" s="244"/>
      <c r="IA1981" s="244"/>
      <c r="IB1981" s="244"/>
      <c r="IC1981" s="244"/>
      <c r="ID1981" s="244"/>
      <c r="IE1981" s="244"/>
      <c r="IF1981" s="244"/>
      <c r="IG1981" s="244"/>
      <c r="IH1981" s="244"/>
      <c r="II1981" s="244"/>
      <c r="IJ1981" s="244"/>
      <c r="IK1981" s="244"/>
      <c r="IL1981" s="244"/>
      <c r="IM1981" s="244"/>
      <c r="IN1981" s="244"/>
      <c r="IO1981" s="244"/>
      <c r="IP1981" s="244"/>
      <c r="IQ1981" s="244"/>
      <c r="IR1981" s="244"/>
      <c r="IS1981" s="244"/>
      <c r="IT1981" s="244"/>
      <c r="IU1981" s="244"/>
      <c r="IV1981" s="244"/>
    </row>
    <row r="1982" spans="1:256" s="245" customFormat="1" ht="15.95" customHeight="1">
      <c r="A1982" s="254" t="s">
        <v>19</v>
      </c>
      <c r="B1982" s="261" t="s">
        <v>862</v>
      </c>
      <c r="C1982" s="256">
        <v>705.73</v>
      </c>
      <c r="D1982" s="257" t="s">
        <v>21</v>
      </c>
      <c r="E1982" s="258"/>
      <c r="F1982" s="252">
        <f>+C1982*E1982</f>
        <v>0</v>
      </c>
      <c r="G1982" s="253"/>
      <c r="H1982" s="243"/>
      <c r="I1982" s="244"/>
      <c r="J1982" s="244"/>
      <c r="K1982" s="244"/>
      <c r="L1982" s="244"/>
      <c r="M1982" s="244"/>
      <c r="N1982" s="244"/>
      <c r="O1982" s="244"/>
      <c r="P1982" s="244"/>
      <c r="Q1982" s="244"/>
      <c r="R1982" s="244"/>
      <c r="S1982" s="244"/>
      <c r="T1982" s="244"/>
      <c r="U1982" s="244"/>
      <c r="V1982" s="244"/>
      <c r="W1982" s="244"/>
      <c r="X1982" s="244"/>
      <c r="Y1982" s="244"/>
      <c r="Z1982" s="244"/>
      <c r="AA1982" s="244"/>
      <c r="AB1982" s="244"/>
      <c r="AC1982" s="244"/>
      <c r="AD1982" s="244"/>
      <c r="AE1982" s="244"/>
      <c r="AF1982" s="244"/>
      <c r="AG1982" s="244"/>
      <c r="AH1982" s="244"/>
      <c r="AI1982" s="244"/>
      <c r="AJ1982" s="244"/>
      <c r="AK1982" s="244"/>
      <c r="AL1982" s="244"/>
      <c r="AM1982" s="244"/>
      <c r="AN1982" s="244"/>
      <c r="AO1982" s="244"/>
      <c r="AP1982" s="244"/>
      <c r="AQ1982" s="244"/>
      <c r="AR1982" s="244"/>
      <c r="AS1982" s="244"/>
      <c r="AT1982" s="244"/>
      <c r="AU1982" s="244"/>
      <c r="AV1982" s="244"/>
      <c r="AW1982" s="244"/>
      <c r="AX1982" s="244"/>
      <c r="AY1982" s="244"/>
      <c r="AZ1982" s="244"/>
      <c r="BA1982" s="244"/>
      <c r="BB1982" s="244"/>
      <c r="BC1982" s="244"/>
      <c r="BD1982" s="244"/>
      <c r="BE1982" s="244"/>
      <c r="BF1982" s="244"/>
      <c r="BG1982" s="244"/>
      <c r="BH1982" s="244"/>
      <c r="BI1982" s="244"/>
      <c r="BJ1982" s="244"/>
      <c r="BK1982" s="244"/>
      <c r="BL1982" s="244"/>
      <c r="BM1982" s="244"/>
      <c r="BN1982" s="244"/>
      <c r="BO1982" s="244"/>
      <c r="BP1982" s="244"/>
      <c r="BQ1982" s="244"/>
      <c r="BR1982" s="244"/>
      <c r="BS1982" s="244"/>
      <c r="BT1982" s="244"/>
      <c r="BU1982" s="244"/>
      <c r="BV1982" s="244"/>
      <c r="BW1982" s="244"/>
      <c r="BX1982" s="244"/>
      <c r="BY1982" s="244"/>
      <c r="BZ1982" s="244"/>
      <c r="CA1982" s="244"/>
      <c r="CB1982" s="244"/>
      <c r="CC1982" s="244"/>
      <c r="CD1982" s="244"/>
      <c r="CE1982" s="244"/>
      <c r="CF1982" s="244"/>
      <c r="CG1982" s="244"/>
      <c r="CH1982" s="244"/>
      <c r="CI1982" s="244"/>
      <c r="CJ1982" s="244"/>
      <c r="CK1982" s="244"/>
      <c r="CL1982" s="244"/>
      <c r="CM1982" s="244"/>
      <c r="CN1982" s="244"/>
      <c r="CO1982" s="244"/>
      <c r="CP1982" s="244"/>
      <c r="CQ1982" s="244"/>
      <c r="CR1982" s="244"/>
      <c r="CS1982" s="244"/>
      <c r="CT1982" s="244"/>
      <c r="CU1982" s="244"/>
      <c r="CV1982" s="244"/>
      <c r="CW1982" s="244"/>
      <c r="CX1982" s="244"/>
      <c r="CY1982" s="244"/>
      <c r="CZ1982" s="244"/>
      <c r="DA1982" s="244"/>
      <c r="DB1982" s="244"/>
      <c r="DC1982" s="244"/>
      <c r="DD1982" s="244"/>
      <c r="DE1982" s="244"/>
      <c r="DF1982" s="244"/>
      <c r="DG1982" s="244"/>
      <c r="DH1982" s="244"/>
      <c r="DI1982" s="244"/>
      <c r="DJ1982" s="244"/>
      <c r="DK1982" s="244"/>
      <c r="DL1982" s="244"/>
      <c r="DM1982" s="244"/>
      <c r="DN1982" s="244"/>
      <c r="DO1982" s="244"/>
      <c r="DP1982" s="244"/>
      <c r="DQ1982" s="244"/>
      <c r="DR1982" s="244"/>
      <c r="DS1982" s="244"/>
      <c r="DT1982" s="244"/>
      <c r="DU1982" s="244"/>
      <c r="DV1982" s="244"/>
      <c r="DW1982" s="244"/>
      <c r="DX1982" s="244"/>
      <c r="DY1982" s="244"/>
      <c r="DZ1982" s="244"/>
      <c r="EA1982" s="244"/>
      <c r="EB1982" s="244"/>
      <c r="EC1982" s="244"/>
      <c r="ED1982" s="244"/>
      <c r="EE1982" s="244"/>
      <c r="EF1982" s="244"/>
      <c r="EG1982" s="244"/>
      <c r="EH1982" s="244"/>
      <c r="EI1982" s="244"/>
      <c r="EJ1982" s="244"/>
      <c r="EK1982" s="244"/>
      <c r="EL1982" s="244"/>
      <c r="EM1982" s="244"/>
      <c r="EN1982" s="244"/>
      <c r="EO1982" s="244"/>
      <c r="EP1982" s="244"/>
      <c r="EQ1982" s="244"/>
      <c r="ER1982" s="244"/>
      <c r="ES1982" s="244"/>
      <c r="ET1982" s="244"/>
      <c r="EU1982" s="244"/>
      <c r="EV1982" s="244"/>
      <c r="EW1982" s="244"/>
      <c r="EX1982" s="244"/>
      <c r="EY1982" s="244"/>
      <c r="EZ1982" s="244"/>
      <c r="FA1982" s="244"/>
      <c r="FB1982" s="244"/>
      <c r="FC1982" s="244"/>
      <c r="FD1982" s="244"/>
      <c r="FE1982" s="244"/>
      <c r="FF1982" s="244"/>
      <c r="FG1982" s="244"/>
      <c r="FH1982" s="244"/>
      <c r="FI1982" s="244"/>
      <c r="FJ1982" s="244"/>
      <c r="FK1982" s="244"/>
      <c r="FL1982" s="244"/>
      <c r="FM1982" s="244"/>
      <c r="FN1982" s="244"/>
      <c r="FO1982" s="244"/>
      <c r="FP1982" s="244"/>
      <c r="FQ1982" s="244"/>
      <c r="FR1982" s="244"/>
      <c r="FS1982" s="244"/>
      <c r="FT1982" s="244"/>
      <c r="FU1982" s="244"/>
      <c r="FV1982" s="244"/>
      <c r="FW1982" s="244"/>
      <c r="FX1982" s="244"/>
      <c r="FY1982" s="244"/>
      <c r="FZ1982" s="244"/>
      <c r="GA1982" s="244"/>
      <c r="GB1982" s="244"/>
      <c r="GC1982" s="244"/>
      <c r="GD1982" s="244"/>
      <c r="GE1982" s="244"/>
      <c r="GF1982" s="244"/>
      <c r="GG1982" s="244"/>
      <c r="GH1982" s="244"/>
      <c r="GI1982" s="244"/>
      <c r="GJ1982" s="244"/>
      <c r="GK1982" s="244"/>
      <c r="GL1982" s="244"/>
      <c r="GM1982" s="244"/>
      <c r="GN1982" s="244"/>
      <c r="GO1982" s="244"/>
      <c r="GP1982" s="244"/>
      <c r="GQ1982" s="244"/>
      <c r="GR1982" s="244"/>
      <c r="GS1982" s="244"/>
      <c r="GT1982" s="244"/>
      <c r="GU1982" s="244"/>
      <c r="GV1982" s="244"/>
      <c r="GW1982" s="244"/>
      <c r="GX1982" s="244"/>
      <c r="GY1982" s="244"/>
      <c r="GZ1982" s="244"/>
      <c r="HA1982" s="244"/>
      <c r="HB1982" s="244"/>
      <c r="HC1982" s="244"/>
      <c r="HD1982" s="244"/>
      <c r="HE1982" s="244"/>
      <c r="HF1982" s="244"/>
      <c r="HG1982" s="244"/>
      <c r="HH1982" s="244"/>
      <c r="HI1982" s="244"/>
      <c r="HJ1982" s="244"/>
      <c r="HK1982" s="244"/>
      <c r="HL1982" s="244"/>
      <c r="HM1982" s="244"/>
      <c r="HN1982" s="244"/>
      <c r="HO1982" s="244"/>
      <c r="HP1982" s="244"/>
      <c r="HQ1982" s="244"/>
      <c r="HR1982" s="244"/>
      <c r="HS1982" s="244"/>
      <c r="HT1982" s="244"/>
      <c r="HU1982" s="244"/>
      <c r="HV1982" s="244"/>
      <c r="HW1982" s="244"/>
      <c r="HX1982" s="244"/>
      <c r="HY1982" s="244"/>
      <c r="HZ1982" s="244"/>
      <c r="IA1982" s="244"/>
      <c r="IB1982" s="244"/>
      <c r="IC1982" s="244"/>
      <c r="ID1982" s="244"/>
      <c r="IE1982" s="244"/>
      <c r="IF1982" s="244"/>
      <c r="IG1982" s="244"/>
      <c r="IH1982" s="244"/>
      <c r="II1982" s="244"/>
      <c r="IJ1982" s="244"/>
      <c r="IK1982" s="244"/>
      <c r="IL1982" s="244"/>
      <c r="IM1982" s="244"/>
      <c r="IN1982" s="244"/>
      <c r="IO1982" s="244"/>
      <c r="IP1982" s="244"/>
      <c r="IQ1982" s="244"/>
      <c r="IR1982" s="244"/>
      <c r="IS1982" s="244"/>
      <c r="IT1982" s="244"/>
      <c r="IU1982" s="244"/>
      <c r="IV1982" s="244"/>
    </row>
    <row r="1983" spans="1:256" s="245" customFormat="1" ht="15.95" customHeight="1">
      <c r="A1983" s="254" t="s">
        <v>22</v>
      </c>
      <c r="B1983" s="262" t="s">
        <v>863</v>
      </c>
      <c r="C1983" s="256">
        <v>1</v>
      </c>
      <c r="D1983" s="257" t="s">
        <v>195</v>
      </c>
      <c r="E1983" s="258"/>
      <c r="F1983" s="252">
        <f>+C1983*E1983</f>
        <v>0</v>
      </c>
      <c r="G1983" s="253"/>
      <c r="H1983" s="243"/>
      <c r="I1983" s="244"/>
      <c r="J1983" s="244"/>
      <c r="K1983" s="244"/>
      <c r="L1983" s="244"/>
      <c r="M1983" s="244"/>
      <c r="N1983" s="244"/>
      <c r="O1983" s="244"/>
      <c r="P1983" s="244"/>
      <c r="Q1983" s="244"/>
      <c r="R1983" s="244"/>
      <c r="S1983" s="244"/>
      <c r="T1983" s="244"/>
      <c r="U1983" s="244"/>
      <c r="V1983" s="244"/>
      <c r="W1983" s="244"/>
      <c r="X1983" s="244"/>
      <c r="Y1983" s="244"/>
      <c r="Z1983" s="244"/>
      <c r="AA1983" s="244"/>
      <c r="AB1983" s="244"/>
      <c r="AC1983" s="244"/>
      <c r="AD1983" s="244"/>
      <c r="AE1983" s="244"/>
      <c r="AF1983" s="244"/>
      <c r="AG1983" s="244"/>
      <c r="AH1983" s="244"/>
      <c r="AI1983" s="244"/>
      <c r="AJ1983" s="244"/>
      <c r="AK1983" s="244"/>
      <c r="AL1983" s="244"/>
      <c r="AM1983" s="244"/>
      <c r="AN1983" s="244"/>
      <c r="AO1983" s="244"/>
      <c r="AP1983" s="244"/>
      <c r="AQ1983" s="244"/>
      <c r="AR1983" s="244"/>
      <c r="AS1983" s="244"/>
      <c r="AT1983" s="244"/>
      <c r="AU1983" s="244"/>
      <c r="AV1983" s="244"/>
      <c r="AW1983" s="244"/>
      <c r="AX1983" s="244"/>
      <c r="AY1983" s="244"/>
      <c r="AZ1983" s="244"/>
      <c r="BA1983" s="244"/>
      <c r="BB1983" s="244"/>
      <c r="BC1983" s="244"/>
      <c r="BD1983" s="244"/>
      <c r="BE1983" s="244"/>
      <c r="BF1983" s="244"/>
      <c r="BG1983" s="244"/>
      <c r="BH1983" s="244"/>
      <c r="BI1983" s="244"/>
      <c r="BJ1983" s="244"/>
      <c r="BK1983" s="244"/>
      <c r="BL1983" s="244"/>
      <c r="BM1983" s="244"/>
      <c r="BN1983" s="244"/>
      <c r="BO1983" s="244"/>
      <c r="BP1983" s="244"/>
      <c r="BQ1983" s="244"/>
      <c r="BR1983" s="244"/>
      <c r="BS1983" s="244"/>
      <c r="BT1983" s="244"/>
      <c r="BU1983" s="244"/>
      <c r="BV1983" s="244"/>
      <c r="BW1983" s="244"/>
      <c r="BX1983" s="244"/>
      <c r="BY1983" s="244"/>
      <c r="BZ1983" s="244"/>
      <c r="CA1983" s="244"/>
      <c r="CB1983" s="244"/>
      <c r="CC1983" s="244"/>
      <c r="CD1983" s="244"/>
      <c r="CE1983" s="244"/>
      <c r="CF1983" s="244"/>
      <c r="CG1983" s="244"/>
      <c r="CH1983" s="244"/>
      <c r="CI1983" s="244"/>
      <c r="CJ1983" s="244"/>
      <c r="CK1983" s="244"/>
      <c r="CL1983" s="244"/>
      <c r="CM1983" s="244"/>
      <c r="CN1983" s="244"/>
      <c r="CO1983" s="244"/>
      <c r="CP1983" s="244"/>
      <c r="CQ1983" s="244"/>
      <c r="CR1983" s="244"/>
      <c r="CS1983" s="244"/>
      <c r="CT1983" s="244"/>
      <c r="CU1983" s="244"/>
      <c r="CV1983" s="244"/>
      <c r="CW1983" s="244"/>
      <c r="CX1983" s="244"/>
      <c r="CY1983" s="244"/>
      <c r="CZ1983" s="244"/>
      <c r="DA1983" s="244"/>
      <c r="DB1983" s="244"/>
      <c r="DC1983" s="244"/>
      <c r="DD1983" s="244"/>
      <c r="DE1983" s="244"/>
      <c r="DF1983" s="244"/>
      <c r="DG1983" s="244"/>
      <c r="DH1983" s="244"/>
      <c r="DI1983" s="244"/>
      <c r="DJ1983" s="244"/>
      <c r="DK1983" s="244"/>
      <c r="DL1983" s="244"/>
      <c r="DM1983" s="244"/>
      <c r="DN1983" s="244"/>
      <c r="DO1983" s="244"/>
      <c r="DP1983" s="244"/>
      <c r="DQ1983" s="244"/>
      <c r="DR1983" s="244"/>
      <c r="DS1983" s="244"/>
      <c r="DT1983" s="244"/>
      <c r="DU1983" s="244"/>
      <c r="DV1983" s="244"/>
      <c r="DW1983" s="244"/>
      <c r="DX1983" s="244"/>
      <c r="DY1983" s="244"/>
      <c r="DZ1983" s="244"/>
      <c r="EA1983" s="244"/>
      <c r="EB1983" s="244"/>
      <c r="EC1983" s="244"/>
      <c r="ED1983" s="244"/>
      <c r="EE1983" s="244"/>
      <c r="EF1983" s="244"/>
      <c r="EG1983" s="244"/>
      <c r="EH1983" s="244"/>
      <c r="EI1983" s="244"/>
      <c r="EJ1983" s="244"/>
      <c r="EK1983" s="244"/>
      <c r="EL1983" s="244"/>
      <c r="EM1983" s="244"/>
      <c r="EN1983" s="244"/>
      <c r="EO1983" s="244"/>
      <c r="EP1983" s="244"/>
      <c r="EQ1983" s="244"/>
      <c r="ER1983" s="244"/>
      <c r="ES1983" s="244"/>
      <c r="ET1983" s="244"/>
      <c r="EU1983" s="244"/>
      <c r="EV1983" s="244"/>
      <c r="EW1983" s="244"/>
      <c r="EX1983" s="244"/>
      <c r="EY1983" s="244"/>
      <c r="EZ1983" s="244"/>
      <c r="FA1983" s="244"/>
      <c r="FB1983" s="244"/>
      <c r="FC1983" s="244"/>
      <c r="FD1983" s="244"/>
      <c r="FE1983" s="244"/>
      <c r="FF1983" s="244"/>
      <c r="FG1983" s="244"/>
      <c r="FH1983" s="244"/>
      <c r="FI1983" s="244"/>
      <c r="FJ1983" s="244"/>
      <c r="FK1983" s="244"/>
      <c r="FL1983" s="244"/>
      <c r="FM1983" s="244"/>
      <c r="FN1983" s="244"/>
      <c r="FO1983" s="244"/>
      <c r="FP1983" s="244"/>
      <c r="FQ1983" s="244"/>
      <c r="FR1983" s="244"/>
      <c r="FS1983" s="244"/>
      <c r="FT1983" s="244"/>
      <c r="FU1983" s="244"/>
      <c r="FV1983" s="244"/>
      <c r="FW1983" s="244"/>
      <c r="FX1983" s="244"/>
      <c r="FY1983" s="244"/>
      <c r="FZ1983" s="244"/>
      <c r="GA1983" s="244"/>
      <c r="GB1983" s="244"/>
      <c r="GC1983" s="244"/>
      <c r="GD1983" s="244"/>
      <c r="GE1983" s="244"/>
      <c r="GF1983" s="244"/>
      <c r="GG1983" s="244"/>
      <c r="GH1983" s="244"/>
      <c r="GI1983" s="244"/>
      <c r="GJ1983" s="244"/>
      <c r="GK1983" s="244"/>
      <c r="GL1983" s="244"/>
      <c r="GM1983" s="244"/>
      <c r="GN1983" s="244"/>
      <c r="GO1983" s="244"/>
      <c r="GP1983" s="244"/>
      <c r="GQ1983" s="244"/>
      <c r="GR1983" s="244"/>
      <c r="GS1983" s="244"/>
      <c r="GT1983" s="244"/>
      <c r="GU1983" s="244"/>
      <c r="GV1983" s="244"/>
      <c r="GW1983" s="244"/>
      <c r="GX1983" s="244"/>
      <c r="GY1983" s="244"/>
      <c r="GZ1983" s="244"/>
      <c r="HA1983" s="244"/>
      <c r="HB1983" s="244"/>
      <c r="HC1983" s="244"/>
      <c r="HD1983" s="244"/>
      <c r="HE1983" s="244"/>
      <c r="HF1983" s="244"/>
      <c r="HG1983" s="244"/>
      <c r="HH1983" s="244"/>
      <c r="HI1983" s="244"/>
      <c r="HJ1983" s="244"/>
      <c r="HK1983" s="244"/>
      <c r="HL1983" s="244"/>
      <c r="HM1983" s="244"/>
      <c r="HN1983" s="244"/>
      <c r="HO1983" s="244"/>
      <c r="HP1983" s="244"/>
      <c r="HQ1983" s="244"/>
      <c r="HR1983" s="244"/>
      <c r="HS1983" s="244"/>
      <c r="HT1983" s="244"/>
      <c r="HU1983" s="244"/>
      <c r="HV1983" s="244"/>
      <c r="HW1983" s="244"/>
      <c r="HX1983" s="244"/>
      <c r="HY1983" s="244"/>
      <c r="HZ1983" s="244"/>
      <c r="IA1983" s="244"/>
      <c r="IB1983" s="244"/>
      <c r="IC1983" s="244"/>
      <c r="ID1983" s="244"/>
      <c r="IE1983" s="244"/>
      <c r="IF1983" s="244"/>
      <c r="IG1983" s="244"/>
      <c r="IH1983" s="244"/>
      <c r="II1983" s="244"/>
      <c r="IJ1983" s="244"/>
      <c r="IK1983" s="244"/>
      <c r="IL1983" s="244"/>
      <c r="IM1983" s="244"/>
      <c r="IN1983" s="244"/>
      <c r="IO1983" s="244"/>
      <c r="IP1983" s="244"/>
      <c r="IQ1983" s="244"/>
      <c r="IR1983" s="244"/>
      <c r="IS1983" s="244"/>
      <c r="IT1983" s="244"/>
      <c r="IU1983" s="244"/>
      <c r="IV1983" s="244"/>
    </row>
    <row r="1984" spans="1:256" s="245" customFormat="1" ht="15.95" customHeight="1">
      <c r="A1984" s="254"/>
      <c r="B1984" s="249" t="s">
        <v>864</v>
      </c>
      <c r="C1984" s="256"/>
      <c r="D1984" s="257"/>
      <c r="E1984" s="258"/>
      <c r="F1984" s="252"/>
      <c r="G1984" s="253"/>
      <c r="H1984" s="243"/>
      <c r="I1984" s="244"/>
      <c r="J1984" s="244"/>
      <c r="K1984" s="244"/>
      <c r="L1984" s="244"/>
      <c r="M1984" s="244"/>
      <c r="N1984" s="244"/>
      <c r="O1984" s="244"/>
      <c r="P1984" s="244"/>
      <c r="Q1984" s="244"/>
      <c r="R1984" s="244"/>
      <c r="S1984" s="244"/>
      <c r="T1984" s="244"/>
      <c r="U1984" s="244"/>
      <c r="V1984" s="244"/>
      <c r="W1984" s="244"/>
      <c r="X1984" s="244"/>
      <c r="Y1984" s="244"/>
      <c r="Z1984" s="244"/>
      <c r="AA1984" s="244"/>
      <c r="AB1984" s="244"/>
      <c r="AC1984" s="244"/>
      <c r="AD1984" s="244"/>
      <c r="AE1984" s="244"/>
      <c r="AF1984" s="244"/>
      <c r="AG1984" s="244"/>
      <c r="AH1984" s="244"/>
      <c r="AI1984" s="244"/>
      <c r="AJ1984" s="244"/>
      <c r="AK1984" s="244"/>
      <c r="AL1984" s="244"/>
      <c r="AM1984" s="244"/>
      <c r="AN1984" s="244"/>
      <c r="AO1984" s="244"/>
      <c r="AP1984" s="244"/>
      <c r="AQ1984" s="244"/>
      <c r="AR1984" s="244"/>
      <c r="AS1984" s="244"/>
      <c r="AT1984" s="244"/>
      <c r="AU1984" s="244"/>
      <c r="AV1984" s="244"/>
      <c r="AW1984" s="244"/>
      <c r="AX1984" s="244"/>
      <c r="AY1984" s="244"/>
      <c r="AZ1984" s="244"/>
      <c r="BA1984" s="244"/>
      <c r="BB1984" s="244"/>
      <c r="BC1984" s="244"/>
      <c r="BD1984" s="244"/>
      <c r="BE1984" s="244"/>
      <c r="BF1984" s="244"/>
      <c r="BG1984" s="244"/>
      <c r="BH1984" s="244"/>
      <c r="BI1984" s="244"/>
      <c r="BJ1984" s="244"/>
      <c r="BK1984" s="244"/>
      <c r="BL1984" s="244"/>
      <c r="BM1984" s="244"/>
      <c r="BN1984" s="244"/>
      <c r="BO1984" s="244"/>
      <c r="BP1984" s="244"/>
      <c r="BQ1984" s="244"/>
      <c r="BR1984" s="244"/>
      <c r="BS1984" s="244"/>
      <c r="BT1984" s="244"/>
      <c r="BU1984" s="244"/>
      <c r="BV1984" s="244"/>
      <c r="BW1984" s="244"/>
      <c r="BX1984" s="244"/>
      <c r="BY1984" s="244"/>
      <c r="BZ1984" s="244"/>
      <c r="CA1984" s="244"/>
      <c r="CB1984" s="244"/>
      <c r="CC1984" s="244"/>
      <c r="CD1984" s="244"/>
      <c r="CE1984" s="244"/>
      <c r="CF1984" s="244"/>
      <c r="CG1984" s="244"/>
      <c r="CH1984" s="244"/>
      <c r="CI1984" s="244"/>
      <c r="CJ1984" s="244"/>
      <c r="CK1984" s="244"/>
      <c r="CL1984" s="244"/>
      <c r="CM1984" s="244"/>
      <c r="CN1984" s="244"/>
      <c r="CO1984" s="244"/>
      <c r="CP1984" s="244"/>
      <c r="CQ1984" s="244"/>
      <c r="CR1984" s="244"/>
      <c r="CS1984" s="244"/>
      <c r="CT1984" s="244"/>
      <c r="CU1984" s="244"/>
      <c r="CV1984" s="244"/>
      <c r="CW1984" s="244"/>
      <c r="CX1984" s="244"/>
      <c r="CY1984" s="244"/>
      <c r="CZ1984" s="244"/>
      <c r="DA1984" s="244"/>
      <c r="DB1984" s="244"/>
      <c r="DC1984" s="244"/>
      <c r="DD1984" s="244"/>
      <c r="DE1984" s="244"/>
      <c r="DF1984" s="244"/>
      <c r="DG1984" s="244"/>
      <c r="DH1984" s="244"/>
      <c r="DI1984" s="244"/>
      <c r="DJ1984" s="244"/>
      <c r="DK1984" s="244"/>
      <c r="DL1984" s="244"/>
      <c r="DM1984" s="244"/>
      <c r="DN1984" s="244"/>
      <c r="DO1984" s="244"/>
      <c r="DP1984" s="244"/>
      <c r="DQ1984" s="244"/>
      <c r="DR1984" s="244"/>
      <c r="DS1984" s="244"/>
      <c r="DT1984" s="244"/>
      <c r="DU1984" s="244"/>
      <c r="DV1984" s="244"/>
      <c r="DW1984" s="244"/>
      <c r="DX1984" s="244"/>
      <c r="DY1984" s="244"/>
      <c r="DZ1984" s="244"/>
      <c r="EA1984" s="244"/>
      <c r="EB1984" s="244"/>
      <c r="EC1984" s="244"/>
      <c r="ED1984" s="244"/>
      <c r="EE1984" s="244"/>
      <c r="EF1984" s="244"/>
      <c r="EG1984" s="244"/>
      <c r="EH1984" s="244"/>
      <c r="EI1984" s="244"/>
      <c r="EJ1984" s="244"/>
      <c r="EK1984" s="244"/>
      <c r="EL1984" s="244"/>
      <c r="EM1984" s="244"/>
      <c r="EN1984" s="244"/>
      <c r="EO1984" s="244"/>
      <c r="EP1984" s="244"/>
      <c r="EQ1984" s="244"/>
      <c r="ER1984" s="244"/>
      <c r="ES1984" s="244"/>
      <c r="ET1984" s="244"/>
      <c r="EU1984" s="244"/>
      <c r="EV1984" s="244"/>
      <c r="EW1984" s="244"/>
      <c r="EX1984" s="244"/>
      <c r="EY1984" s="244"/>
      <c r="EZ1984" s="244"/>
      <c r="FA1984" s="244"/>
      <c r="FB1984" s="244"/>
      <c r="FC1984" s="244"/>
      <c r="FD1984" s="244"/>
      <c r="FE1984" s="244"/>
      <c r="FF1984" s="244"/>
      <c r="FG1984" s="244"/>
      <c r="FH1984" s="244"/>
      <c r="FI1984" s="244"/>
      <c r="FJ1984" s="244"/>
      <c r="FK1984" s="244"/>
      <c r="FL1984" s="244"/>
      <c r="FM1984" s="244"/>
      <c r="FN1984" s="244"/>
      <c r="FO1984" s="244"/>
      <c r="FP1984" s="244"/>
      <c r="FQ1984" s="244"/>
      <c r="FR1984" s="244"/>
      <c r="FS1984" s="244"/>
      <c r="FT1984" s="244"/>
      <c r="FU1984" s="244"/>
      <c r="FV1984" s="244"/>
      <c r="FW1984" s="244"/>
      <c r="FX1984" s="244"/>
      <c r="FY1984" s="244"/>
      <c r="FZ1984" s="244"/>
      <c r="GA1984" s="244"/>
      <c r="GB1984" s="244"/>
      <c r="GC1984" s="244"/>
      <c r="GD1984" s="244"/>
      <c r="GE1984" s="244"/>
      <c r="GF1984" s="244"/>
      <c r="GG1984" s="244"/>
      <c r="GH1984" s="244"/>
      <c r="GI1984" s="244"/>
      <c r="GJ1984" s="244"/>
      <c r="GK1984" s="244"/>
      <c r="GL1984" s="244"/>
      <c r="GM1984" s="244"/>
      <c r="GN1984" s="244"/>
      <c r="GO1984" s="244"/>
      <c r="GP1984" s="244"/>
      <c r="GQ1984" s="244"/>
      <c r="GR1984" s="244"/>
      <c r="GS1984" s="244"/>
      <c r="GT1984" s="244"/>
      <c r="GU1984" s="244"/>
      <c r="GV1984" s="244"/>
      <c r="GW1984" s="244"/>
      <c r="GX1984" s="244"/>
      <c r="GY1984" s="244"/>
      <c r="GZ1984" s="244"/>
      <c r="HA1984" s="244"/>
      <c r="HB1984" s="244"/>
      <c r="HC1984" s="244"/>
      <c r="HD1984" s="244"/>
      <c r="HE1984" s="244"/>
      <c r="HF1984" s="244"/>
      <c r="HG1984" s="244"/>
      <c r="HH1984" s="244"/>
      <c r="HI1984" s="244"/>
      <c r="HJ1984" s="244"/>
      <c r="HK1984" s="244"/>
      <c r="HL1984" s="244"/>
      <c r="HM1984" s="244"/>
      <c r="HN1984" s="244"/>
      <c r="HO1984" s="244"/>
      <c r="HP1984" s="244"/>
      <c r="HQ1984" s="244"/>
      <c r="HR1984" s="244"/>
      <c r="HS1984" s="244"/>
      <c r="HT1984" s="244"/>
      <c r="HU1984" s="244"/>
      <c r="HV1984" s="244"/>
      <c r="HW1984" s="244"/>
      <c r="HX1984" s="244"/>
      <c r="HY1984" s="244"/>
      <c r="HZ1984" s="244"/>
      <c r="IA1984" s="244"/>
      <c r="IB1984" s="244"/>
      <c r="IC1984" s="244"/>
      <c r="ID1984" s="244"/>
      <c r="IE1984" s="244"/>
      <c r="IF1984" s="244"/>
      <c r="IG1984" s="244"/>
      <c r="IH1984" s="244"/>
      <c r="II1984" s="244"/>
      <c r="IJ1984" s="244"/>
      <c r="IK1984" s="244"/>
      <c r="IL1984" s="244"/>
      <c r="IM1984" s="244"/>
      <c r="IN1984" s="244"/>
      <c r="IO1984" s="244"/>
      <c r="IP1984" s="244"/>
      <c r="IQ1984" s="244"/>
      <c r="IR1984" s="244"/>
      <c r="IS1984" s="244"/>
      <c r="IT1984" s="244"/>
      <c r="IU1984" s="244"/>
      <c r="IV1984" s="244"/>
    </row>
    <row r="1985" spans="1:256" s="245" customFormat="1">
      <c r="A1985" s="254" t="s">
        <v>16</v>
      </c>
      <c r="B1985" s="262" t="s">
        <v>865</v>
      </c>
      <c r="C1985" s="256">
        <v>4942.03</v>
      </c>
      <c r="D1985" s="257" t="s">
        <v>866</v>
      </c>
      <c r="E1985" s="258"/>
      <c r="F1985" s="252">
        <f>+C1985*E1985</f>
        <v>0</v>
      </c>
      <c r="G1985" s="253"/>
      <c r="H1985" s="243"/>
      <c r="I1985" s="244"/>
      <c r="J1985" s="244"/>
      <c r="K1985" s="244"/>
      <c r="L1985" s="244"/>
      <c r="M1985" s="244"/>
      <c r="N1985" s="244"/>
      <c r="O1985" s="244"/>
      <c r="P1985" s="244"/>
      <c r="Q1985" s="244"/>
      <c r="R1985" s="244"/>
      <c r="S1985" s="244"/>
      <c r="T1985" s="244"/>
      <c r="U1985" s="244"/>
      <c r="V1985" s="244"/>
      <c r="W1985" s="244"/>
      <c r="X1985" s="244"/>
      <c r="Y1985" s="244"/>
      <c r="Z1985" s="244"/>
      <c r="AA1985" s="244"/>
      <c r="AB1985" s="244"/>
      <c r="AC1985" s="244"/>
      <c r="AD1985" s="244"/>
      <c r="AE1985" s="244"/>
      <c r="AF1985" s="244"/>
      <c r="AG1985" s="244"/>
      <c r="AH1985" s="244"/>
      <c r="AI1985" s="244"/>
      <c r="AJ1985" s="244"/>
      <c r="AK1985" s="244"/>
      <c r="AL1985" s="244"/>
      <c r="AM1985" s="244"/>
      <c r="AN1985" s="244"/>
      <c r="AO1985" s="244"/>
      <c r="AP1985" s="244"/>
      <c r="AQ1985" s="244"/>
      <c r="AR1985" s="244"/>
      <c r="AS1985" s="244"/>
      <c r="AT1985" s="244"/>
      <c r="AU1985" s="244"/>
      <c r="AV1985" s="244"/>
      <c r="AW1985" s="244"/>
      <c r="AX1985" s="244"/>
      <c r="AY1985" s="244"/>
      <c r="AZ1985" s="244"/>
      <c r="BA1985" s="244"/>
      <c r="BB1985" s="244"/>
      <c r="BC1985" s="244"/>
      <c r="BD1985" s="244"/>
      <c r="BE1985" s="244"/>
      <c r="BF1985" s="244"/>
      <c r="BG1985" s="244"/>
      <c r="BH1985" s="244"/>
      <c r="BI1985" s="244"/>
      <c r="BJ1985" s="244"/>
      <c r="BK1985" s="244"/>
      <c r="BL1985" s="244"/>
      <c r="BM1985" s="244"/>
      <c r="BN1985" s="244"/>
      <c r="BO1985" s="244"/>
      <c r="BP1985" s="244"/>
      <c r="BQ1985" s="244"/>
      <c r="BR1985" s="244"/>
      <c r="BS1985" s="244"/>
      <c r="BT1985" s="244"/>
      <c r="BU1985" s="244"/>
      <c r="BV1985" s="244"/>
      <c r="BW1985" s="244"/>
      <c r="BX1985" s="244"/>
      <c r="BY1985" s="244"/>
      <c r="BZ1985" s="244"/>
      <c r="CA1985" s="244"/>
      <c r="CB1985" s="244"/>
      <c r="CC1985" s="244"/>
      <c r="CD1985" s="244"/>
      <c r="CE1985" s="244"/>
      <c r="CF1985" s="244"/>
      <c r="CG1985" s="244"/>
      <c r="CH1985" s="244"/>
      <c r="CI1985" s="244"/>
      <c r="CJ1985" s="244"/>
      <c r="CK1985" s="244"/>
      <c r="CL1985" s="244"/>
      <c r="CM1985" s="244"/>
      <c r="CN1985" s="244"/>
      <c r="CO1985" s="244"/>
      <c r="CP1985" s="244"/>
      <c r="CQ1985" s="244"/>
      <c r="CR1985" s="244"/>
      <c r="CS1985" s="244"/>
      <c r="CT1985" s="244"/>
      <c r="CU1985" s="244"/>
      <c r="CV1985" s="244"/>
      <c r="CW1985" s="244"/>
      <c r="CX1985" s="244"/>
      <c r="CY1985" s="244"/>
      <c r="CZ1985" s="244"/>
      <c r="DA1985" s="244"/>
      <c r="DB1985" s="244"/>
      <c r="DC1985" s="244"/>
      <c r="DD1985" s="244"/>
      <c r="DE1985" s="244"/>
      <c r="DF1985" s="244"/>
      <c r="DG1985" s="244"/>
      <c r="DH1985" s="244"/>
      <c r="DI1985" s="244"/>
      <c r="DJ1985" s="244"/>
      <c r="DK1985" s="244"/>
      <c r="DL1985" s="244"/>
      <c r="DM1985" s="244"/>
      <c r="DN1985" s="244"/>
      <c r="DO1985" s="244"/>
      <c r="DP1985" s="244"/>
      <c r="DQ1985" s="244"/>
      <c r="DR1985" s="244"/>
      <c r="DS1985" s="244"/>
      <c r="DT1985" s="244"/>
      <c r="DU1985" s="244"/>
      <c r="DV1985" s="244"/>
      <c r="DW1985" s="244"/>
      <c r="DX1985" s="244"/>
      <c r="DY1985" s="244"/>
      <c r="DZ1985" s="244"/>
      <c r="EA1985" s="244"/>
      <c r="EB1985" s="244"/>
      <c r="EC1985" s="244"/>
      <c r="ED1985" s="244"/>
      <c r="EE1985" s="244"/>
      <c r="EF1985" s="244"/>
      <c r="EG1985" s="244"/>
      <c r="EH1985" s="244"/>
      <c r="EI1985" s="244"/>
      <c r="EJ1985" s="244"/>
      <c r="EK1985" s="244"/>
      <c r="EL1985" s="244"/>
      <c r="EM1985" s="244"/>
      <c r="EN1985" s="244"/>
      <c r="EO1985" s="244"/>
      <c r="EP1985" s="244"/>
      <c r="EQ1985" s="244"/>
      <c r="ER1985" s="244"/>
      <c r="ES1985" s="244"/>
      <c r="ET1985" s="244"/>
      <c r="EU1985" s="244"/>
      <c r="EV1985" s="244"/>
      <c r="EW1985" s="244"/>
      <c r="EX1985" s="244"/>
      <c r="EY1985" s="244"/>
      <c r="EZ1985" s="244"/>
      <c r="FA1985" s="244"/>
      <c r="FB1985" s="244"/>
      <c r="FC1985" s="244"/>
      <c r="FD1985" s="244"/>
      <c r="FE1985" s="244"/>
      <c r="FF1985" s="244"/>
      <c r="FG1985" s="244"/>
      <c r="FH1985" s="244"/>
      <c r="FI1985" s="244"/>
      <c r="FJ1985" s="244"/>
      <c r="FK1985" s="244"/>
      <c r="FL1985" s="244"/>
      <c r="FM1985" s="244"/>
      <c r="FN1985" s="244"/>
      <c r="FO1985" s="244"/>
      <c r="FP1985" s="244"/>
      <c r="FQ1985" s="244"/>
      <c r="FR1985" s="244"/>
      <c r="FS1985" s="244"/>
      <c r="FT1985" s="244"/>
      <c r="FU1985" s="244"/>
      <c r="FV1985" s="244"/>
      <c r="FW1985" s="244"/>
      <c r="FX1985" s="244"/>
      <c r="FY1985" s="244"/>
      <c r="FZ1985" s="244"/>
      <c r="GA1985" s="244"/>
      <c r="GB1985" s="244"/>
      <c r="GC1985" s="244"/>
      <c r="GD1985" s="244"/>
      <c r="GE1985" s="244"/>
      <c r="GF1985" s="244"/>
      <c r="GG1985" s="244"/>
      <c r="GH1985" s="244"/>
      <c r="GI1985" s="244"/>
      <c r="GJ1985" s="244"/>
      <c r="GK1985" s="244"/>
      <c r="GL1985" s="244"/>
      <c r="GM1985" s="244"/>
      <c r="GN1985" s="244"/>
      <c r="GO1985" s="244"/>
      <c r="GP1985" s="244"/>
      <c r="GQ1985" s="244"/>
      <c r="GR1985" s="244"/>
      <c r="GS1985" s="244"/>
      <c r="GT1985" s="244"/>
      <c r="GU1985" s="244"/>
      <c r="GV1985" s="244"/>
      <c r="GW1985" s="244"/>
      <c r="GX1985" s="244"/>
      <c r="GY1985" s="244"/>
      <c r="GZ1985" s="244"/>
      <c r="HA1985" s="244"/>
      <c r="HB1985" s="244"/>
      <c r="HC1985" s="244"/>
      <c r="HD1985" s="244"/>
      <c r="HE1985" s="244"/>
      <c r="HF1985" s="244"/>
      <c r="HG1985" s="244"/>
      <c r="HH1985" s="244"/>
      <c r="HI1985" s="244"/>
      <c r="HJ1985" s="244"/>
      <c r="HK1985" s="244"/>
      <c r="HL1985" s="244"/>
      <c r="HM1985" s="244"/>
      <c r="HN1985" s="244"/>
      <c r="HO1985" s="244"/>
      <c r="HP1985" s="244"/>
      <c r="HQ1985" s="244"/>
      <c r="HR1985" s="244"/>
      <c r="HS1985" s="244"/>
      <c r="HT1985" s="244"/>
      <c r="HU1985" s="244"/>
      <c r="HV1985" s="244"/>
      <c r="HW1985" s="244"/>
      <c r="HX1985" s="244"/>
      <c r="HY1985" s="244"/>
      <c r="HZ1985" s="244"/>
      <c r="IA1985" s="244"/>
      <c r="IB1985" s="244"/>
      <c r="IC1985" s="244"/>
      <c r="ID1985" s="244"/>
      <c r="IE1985" s="244"/>
      <c r="IF1985" s="244"/>
      <c r="IG1985" s="244"/>
      <c r="IH1985" s="244"/>
      <c r="II1985" s="244"/>
      <c r="IJ1985" s="244"/>
      <c r="IK1985" s="244"/>
      <c r="IL1985" s="244"/>
      <c r="IM1985" s="244"/>
      <c r="IN1985" s="244"/>
      <c r="IO1985" s="244"/>
      <c r="IP1985" s="244"/>
      <c r="IQ1985" s="244"/>
      <c r="IR1985" s="244"/>
      <c r="IS1985" s="244"/>
      <c r="IT1985" s="244"/>
      <c r="IU1985" s="244"/>
      <c r="IV1985" s="244"/>
    </row>
    <row r="1986" spans="1:256" s="245" customFormat="1" ht="30">
      <c r="A1986" s="254" t="s">
        <v>19</v>
      </c>
      <c r="B1986" s="262" t="s">
        <v>867</v>
      </c>
      <c r="C1986" s="256">
        <v>1183.0999999999999</v>
      </c>
      <c r="D1986" s="257" t="s">
        <v>866</v>
      </c>
      <c r="E1986" s="258"/>
      <c r="F1986" s="252">
        <f>C1986*E1986</f>
        <v>0</v>
      </c>
      <c r="G1986" s="253"/>
      <c r="H1986" s="243"/>
      <c r="I1986" s="244"/>
      <c r="J1986" s="244"/>
      <c r="K1986" s="244"/>
      <c r="L1986" s="244"/>
      <c r="M1986" s="244"/>
      <c r="N1986" s="244"/>
      <c r="O1986" s="244"/>
      <c r="P1986" s="244"/>
      <c r="Q1986" s="244"/>
      <c r="R1986" s="244"/>
      <c r="S1986" s="244"/>
      <c r="T1986" s="244"/>
      <c r="U1986" s="244"/>
      <c r="V1986" s="244"/>
      <c r="W1986" s="244"/>
      <c r="X1986" s="244"/>
      <c r="Y1986" s="244"/>
      <c r="Z1986" s="244"/>
      <c r="AA1986" s="244"/>
      <c r="AB1986" s="244"/>
      <c r="AC1986" s="244"/>
      <c r="AD1986" s="244"/>
      <c r="AE1986" s="244"/>
      <c r="AF1986" s="244"/>
      <c r="AG1986" s="244"/>
      <c r="AH1986" s="244"/>
      <c r="AI1986" s="244"/>
      <c r="AJ1986" s="244"/>
      <c r="AK1986" s="244"/>
      <c r="AL1986" s="244"/>
      <c r="AM1986" s="244"/>
      <c r="AN1986" s="244"/>
      <c r="AO1986" s="244"/>
      <c r="AP1986" s="244"/>
      <c r="AQ1986" s="244"/>
      <c r="AR1986" s="244"/>
      <c r="AS1986" s="244"/>
      <c r="AT1986" s="244"/>
      <c r="AU1986" s="244"/>
      <c r="AV1986" s="244"/>
      <c r="AW1986" s="244"/>
      <c r="AX1986" s="244"/>
      <c r="AY1986" s="244"/>
      <c r="AZ1986" s="244"/>
      <c r="BA1986" s="244"/>
      <c r="BB1986" s="244"/>
      <c r="BC1986" s="244"/>
      <c r="BD1986" s="244"/>
      <c r="BE1986" s="244"/>
      <c r="BF1986" s="244"/>
      <c r="BG1986" s="244"/>
      <c r="BH1986" s="244"/>
      <c r="BI1986" s="244"/>
      <c r="BJ1986" s="244"/>
      <c r="BK1986" s="244"/>
      <c r="BL1986" s="244"/>
      <c r="BM1986" s="244"/>
      <c r="BN1986" s="244"/>
      <c r="BO1986" s="244"/>
      <c r="BP1986" s="244"/>
      <c r="BQ1986" s="244"/>
      <c r="BR1986" s="244"/>
      <c r="BS1986" s="244"/>
      <c r="BT1986" s="244"/>
      <c r="BU1986" s="244"/>
      <c r="BV1986" s="244"/>
      <c r="BW1986" s="244"/>
      <c r="BX1986" s="244"/>
      <c r="BY1986" s="244"/>
      <c r="BZ1986" s="244"/>
      <c r="CA1986" s="244"/>
      <c r="CB1986" s="244"/>
      <c r="CC1986" s="244"/>
      <c r="CD1986" s="244"/>
      <c r="CE1986" s="244"/>
      <c r="CF1986" s="244"/>
      <c r="CG1986" s="244"/>
      <c r="CH1986" s="244"/>
      <c r="CI1986" s="244"/>
      <c r="CJ1986" s="244"/>
      <c r="CK1986" s="244"/>
      <c r="CL1986" s="244"/>
      <c r="CM1986" s="244"/>
      <c r="CN1986" s="244"/>
      <c r="CO1986" s="244"/>
      <c r="CP1986" s="244"/>
      <c r="CQ1986" s="244"/>
      <c r="CR1986" s="244"/>
      <c r="CS1986" s="244"/>
      <c r="CT1986" s="244"/>
      <c r="CU1986" s="244"/>
      <c r="CV1986" s="244"/>
      <c r="CW1986" s="244"/>
      <c r="CX1986" s="244"/>
      <c r="CY1986" s="244"/>
      <c r="CZ1986" s="244"/>
      <c r="DA1986" s="244"/>
      <c r="DB1986" s="244"/>
      <c r="DC1986" s="244"/>
      <c r="DD1986" s="244"/>
      <c r="DE1986" s="244"/>
      <c r="DF1986" s="244"/>
      <c r="DG1986" s="244"/>
      <c r="DH1986" s="244"/>
      <c r="DI1986" s="244"/>
      <c r="DJ1986" s="244"/>
      <c r="DK1986" s="244"/>
      <c r="DL1986" s="244"/>
      <c r="DM1986" s="244"/>
      <c r="DN1986" s="244"/>
      <c r="DO1986" s="244"/>
      <c r="DP1986" s="244"/>
      <c r="DQ1986" s="244"/>
      <c r="DR1986" s="244"/>
      <c r="DS1986" s="244"/>
      <c r="DT1986" s="244"/>
      <c r="DU1986" s="244"/>
      <c r="DV1986" s="244"/>
      <c r="DW1986" s="244"/>
      <c r="DX1986" s="244"/>
      <c r="DY1986" s="244"/>
      <c r="DZ1986" s="244"/>
      <c r="EA1986" s="244"/>
      <c r="EB1986" s="244"/>
      <c r="EC1986" s="244"/>
      <c r="ED1986" s="244"/>
      <c r="EE1986" s="244"/>
      <c r="EF1986" s="244"/>
      <c r="EG1986" s="244"/>
      <c r="EH1986" s="244"/>
      <c r="EI1986" s="244"/>
      <c r="EJ1986" s="244"/>
      <c r="EK1986" s="244"/>
      <c r="EL1986" s="244"/>
      <c r="EM1986" s="244"/>
      <c r="EN1986" s="244"/>
      <c r="EO1986" s="244"/>
      <c r="EP1986" s="244"/>
      <c r="EQ1986" s="244"/>
      <c r="ER1986" s="244"/>
      <c r="ES1986" s="244"/>
      <c r="ET1986" s="244"/>
      <c r="EU1986" s="244"/>
      <c r="EV1986" s="244"/>
      <c r="EW1986" s="244"/>
      <c r="EX1986" s="244"/>
      <c r="EY1986" s="244"/>
      <c r="EZ1986" s="244"/>
      <c r="FA1986" s="244"/>
      <c r="FB1986" s="244"/>
      <c r="FC1986" s="244"/>
      <c r="FD1986" s="244"/>
      <c r="FE1986" s="244"/>
      <c r="FF1986" s="244"/>
      <c r="FG1986" s="244"/>
      <c r="FH1986" s="244"/>
      <c r="FI1986" s="244"/>
      <c r="FJ1986" s="244"/>
      <c r="FK1986" s="244"/>
      <c r="FL1986" s="244"/>
      <c r="FM1986" s="244"/>
      <c r="FN1986" s="244"/>
      <c r="FO1986" s="244"/>
      <c r="FP1986" s="244"/>
      <c r="FQ1986" s="244"/>
      <c r="FR1986" s="244"/>
      <c r="FS1986" s="244"/>
      <c r="FT1986" s="244"/>
      <c r="FU1986" s="244"/>
      <c r="FV1986" s="244"/>
      <c r="FW1986" s="244"/>
      <c r="FX1986" s="244"/>
      <c r="FY1986" s="244"/>
      <c r="FZ1986" s="244"/>
      <c r="GA1986" s="244"/>
      <c r="GB1986" s="244"/>
      <c r="GC1986" s="244"/>
      <c r="GD1986" s="244"/>
      <c r="GE1986" s="244"/>
      <c r="GF1986" s="244"/>
      <c r="GG1986" s="244"/>
      <c r="GH1986" s="244"/>
      <c r="GI1986" s="244"/>
      <c r="GJ1986" s="244"/>
      <c r="GK1986" s="244"/>
      <c r="GL1986" s="244"/>
      <c r="GM1986" s="244"/>
      <c r="GN1986" s="244"/>
      <c r="GO1986" s="244"/>
      <c r="GP1986" s="244"/>
      <c r="GQ1986" s="244"/>
      <c r="GR1986" s="244"/>
      <c r="GS1986" s="244"/>
      <c r="GT1986" s="244"/>
      <c r="GU1986" s="244"/>
      <c r="GV1986" s="244"/>
      <c r="GW1986" s="244"/>
      <c r="GX1986" s="244"/>
      <c r="GY1986" s="244"/>
      <c r="GZ1986" s="244"/>
      <c r="HA1986" s="244"/>
      <c r="HB1986" s="244"/>
      <c r="HC1986" s="244"/>
      <c r="HD1986" s="244"/>
      <c r="HE1986" s="244"/>
      <c r="HF1986" s="244"/>
      <c r="HG1986" s="244"/>
      <c r="HH1986" s="244"/>
      <c r="HI1986" s="244"/>
      <c r="HJ1986" s="244"/>
      <c r="HK1986" s="244"/>
      <c r="HL1986" s="244"/>
      <c r="HM1986" s="244"/>
      <c r="HN1986" s="244"/>
      <c r="HO1986" s="244"/>
      <c r="HP1986" s="244"/>
      <c r="HQ1986" s="244"/>
      <c r="HR1986" s="244"/>
      <c r="HS1986" s="244"/>
      <c r="HT1986" s="244"/>
      <c r="HU1986" s="244"/>
      <c r="HV1986" s="244"/>
      <c r="HW1986" s="244"/>
      <c r="HX1986" s="244"/>
      <c r="HY1986" s="244"/>
      <c r="HZ1986" s="244"/>
      <c r="IA1986" s="244"/>
      <c r="IB1986" s="244"/>
      <c r="IC1986" s="244"/>
      <c r="ID1986" s="244"/>
      <c r="IE1986" s="244"/>
      <c r="IF1986" s="244"/>
      <c r="IG1986" s="244"/>
      <c r="IH1986" s="244"/>
      <c r="II1986" s="244"/>
      <c r="IJ1986" s="244"/>
      <c r="IK1986" s="244"/>
      <c r="IL1986" s="244"/>
      <c r="IM1986" s="244"/>
      <c r="IN1986" s="244"/>
      <c r="IO1986" s="244"/>
      <c r="IP1986" s="244"/>
      <c r="IQ1986" s="244"/>
      <c r="IR1986" s="244"/>
      <c r="IS1986" s="244"/>
      <c r="IT1986" s="244"/>
      <c r="IU1986" s="244"/>
      <c r="IV1986" s="244"/>
    </row>
    <row r="1987" spans="1:256" s="245" customFormat="1">
      <c r="A1987" s="254"/>
      <c r="B1987" s="263" t="s">
        <v>868</v>
      </c>
      <c r="C1987" s="256"/>
      <c r="D1987" s="257"/>
      <c r="E1987" s="258"/>
      <c r="F1987" s="252"/>
      <c r="G1987" s="253"/>
      <c r="H1987" s="243"/>
      <c r="I1987" s="244"/>
      <c r="J1987" s="244"/>
      <c r="K1987" s="244"/>
      <c r="L1987" s="244"/>
      <c r="M1987" s="244"/>
      <c r="N1987" s="244"/>
      <c r="O1987" s="244"/>
      <c r="P1987" s="244"/>
      <c r="Q1987" s="244"/>
      <c r="R1987" s="244"/>
      <c r="S1987" s="244"/>
      <c r="T1987" s="244"/>
      <c r="U1987" s="244"/>
      <c r="V1987" s="244"/>
      <c r="W1987" s="244"/>
      <c r="X1987" s="244"/>
      <c r="Y1987" s="244"/>
      <c r="Z1987" s="244"/>
      <c r="AA1987" s="244"/>
      <c r="AB1987" s="244"/>
      <c r="AC1987" s="244"/>
      <c r="AD1987" s="244"/>
      <c r="AE1987" s="244"/>
      <c r="AF1987" s="244"/>
      <c r="AG1987" s="244"/>
      <c r="AH1987" s="244"/>
      <c r="AI1987" s="244"/>
      <c r="AJ1987" s="244"/>
      <c r="AK1987" s="244"/>
      <c r="AL1987" s="244"/>
      <c r="AM1987" s="244"/>
      <c r="AN1987" s="244"/>
      <c r="AO1987" s="244"/>
      <c r="AP1987" s="244"/>
      <c r="AQ1987" s="244"/>
      <c r="AR1987" s="244"/>
      <c r="AS1987" s="244"/>
      <c r="AT1987" s="244"/>
      <c r="AU1987" s="244"/>
      <c r="AV1987" s="244"/>
      <c r="AW1987" s="244"/>
      <c r="AX1987" s="244"/>
      <c r="AY1987" s="244"/>
      <c r="AZ1987" s="244"/>
      <c r="BA1987" s="244"/>
      <c r="BB1987" s="244"/>
      <c r="BC1987" s="244"/>
      <c r="BD1987" s="244"/>
      <c r="BE1987" s="244"/>
      <c r="BF1987" s="244"/>
      <c r="BG1987" s="244"/>
      <c r="BH1987" s="244"/>
      <c r="BI1987" s="244"/>
      <c r="BJ1987" s="244"/>
      <c r="BK1987" s="244"/>
      <c r="BL1987" s="244"/>
      <c r="BM1987" s="244"/>
      <c r="BN1987" s="244"/>
      <c r="BO1987" s="244"/>
      <c r="BP1987" s="244"/>
      <c r="BQ1987" s="244"/>
      <c r="BR1987" s="244"/>
      <c r="BS1987" s="244"/>
      <c r="BT1987" s="244"/>
      <c r="BU1987" s="244"/>
      <c r="BV1987" s="244"/>
      <c r="BW1987" s="244"/>
      <c r="BX1987" s="244"/>
      <c r="BY1987" s="244"/>
      <c r="BZ1987" s="244"/>
      <c r="CA1987" s="244"/>
      <c r="CB1987" s="244"/>
      <c r="CC1987" s="244"/>
      <c r="CD1987" s="244"/>
      <c r="CE1987" s="244"/>
      <c r="CF1987" s="244"/>
      <c r="CG1987" s="244"/>
      <c r="CH1987" s="244"/>
      <c r="CI1987" s="244"/>
      <c r="CJ1987" s="244"/>
      <c r="CK1987" s="244"/>
      <c r="CL1987" s="244"/>
      <c r="CM1987" s="244"/>
      <c r="CN1987" s="244"/>
      <c r="CO1987" s="244"/>
      <c r="CP1987" s="244"/>
      <c r="CQ1987" s="244"/>
      <c r="CR1987" s="244"/>
      <c r="CS1987" s="244"/>
      <c r="CT1987" s="244"/>
      <c r="CU1987" s="244"/>
      <c r="CV1987" s="244"/>
      <c r="CW1987" s="244"/>
      <c r="CX1987" s="244"/>
      <c r="CY1987" s="244"/>
      <c r="CZ1987" s="244"/>
      <c r="DA1987" s="244"/>
      <c r="DB1987" s="244"/>
      <c r="DC1987" s="244"/>
      <c r="DD1987" s="244"/>
      <c r="DE1987" s="244"/>
      <c r="DF1987" s="244"/>
      <c r="DG1987" s="244"/>
      <c r="DH1987" s="244"/>
      <c r="DI1987" s="244"/>
      <c r="DJ1987" s="244"/>
      <c r="DK1987" s="244"/>
      <c r="DL1987" s="244"/>
      <c r="DM1987" s="244"/>
      <c r="DN1987" s="244"/>
      <c r="DO1987" s="244"/>
      <c r="DP1987" s="244"/>
      <c r="DQ1987" s="244"/>
      <c r="DR1987" s="244"/>
      <c r="DS1987" s="244"/>
      <c r="DT1987" s="244"/>
      <c r="DU1987" s="244"/>
      <c r="DV1987" s="244"/>
      <c r="DW1987" s="244"/>
      <c r="DX1987" s="244"/>
      <c r="DY1987" s="244"/>
      <c r="DZ1987" s="244"/>
      <c r="EA1987" s="244"/>
      <c r="EB1987" s="244"/>
      <c r="EC1987" s="244"/>
      <c r="ED1987" s="244"/>
      <c r="EE1987" s="244"/>
      <c r="EF1987" s="244"/>
      <c r="EG1987" s="244"/>
      <c r="EH1987" s="244"/>
      <c r="EI1987" s="244"/>
      <c r="EJ1987" s="244"/>
      <c r="EK1987" s="244"/>
      <c r="EL1987" s="244"/>
      <c r="EM1987" s="244"/>
      <c r="EN1987" s="244"/>
      <c r="EO1987" s="244"/>
      <c r="EP1987" s="244"/>
      <c r="EQ1987" s="244"/>
      <c r="ER1987" s="244"/>
      <c r="ES1987" s="244"/>
      <c r="ET1987" s="244"/>
      <c r="EU1987" s="244"/>
      <c r="EV1987" s="244"/>
      <c r="EW1987" s="244"/>
      <c r="EX1987" s="244"/>
      <c r="EY1987" s="244"/>
      <c r="EZ1987" s="244"/>
      <c r="FA1987" s="244"/>
      <c r="FB1987" s="244"/>
      <c r="FC1987" s="244"/>
      <c r="FD1987" s="244"/>
      <c r="FE1987" s="244"/>
      <c r="FF1987" s="244"/>
      <c r="FG1987" s="244"/>
      <c r="FH1987" s="244"/>
      <c r="FI1987" s="244"/>
      <c r="FJ1987" s="244"/>
      <c r="FK1987" s="244"/>
      <c r="FL1987" s="244"/>
      <c r="FM1987" s="244"/>
      <c r="FN1987" s="244"/>
      <c r="FO1987" s="244"/>
      <c r="FP1987" s="244"/>
      <c r="FQ1987" s="244"/>
      <c r="FR1987" s="244"/>
      <c r="FS1987" s="244"/>
      <c r="FT1987" s="244"/>
      <c r="FU1987" s="244"/>
      <c r="FV1987" s="244"/>
      <c r="FW1987" s="244"/>
      <c r="FX1987" s="244"/>
      <c r="FY1987" s="244"/>
      <c r="FZ1987" s="244"/>
      <c r="GA1987" s="244"/>
      <c r="GB1987" s="244"/>
      <c r="GC1987" s="244"/>
      <c r="GD1987" s="244"/>
      <c r="GE1987" s="244"/>
      <c r="GF1987" s="244"/>
      <c r="GG1987" s="244"/>
      <c r="GH1987" s="244"/>
      <c r="GI1987" s="244"/>
      <c r="GJ1987" s="244"/>
      <c r="GK1987" s="244"/>
      <c r="GL1987" s="244"/>
      <c r="GM1987" s="244"/>
      <c r="GN1987" s="244"/>
      <c r="GO1987" s="244"/>
      <c r="GP1987" s="244"/>
      <c r="GQ1987" s="244"/>
      <c r="GR1987" s="244"/>
      <c r="GS1987" s="244"/>
      <c r="GT1987" s="244"/>
      <c r="GU1987" s="244"/>
      <c r="GV1987" s="244"/>
      <c r="GW1987" s="244"/>
      <c r="GX1987" s="244"/>
      <c r="GY1987" s="244"/>
      <c r="GZ1987" s="244"/>
      <c r="HA1987" s="244"/>
      <c r="HB1987" s="244"/>
      <c r="HC1987" s="244"/>
      <c r="HD1987" s="244"/>
      <c r="HE1987" s="244"/>
      <c r="HF1987" s="244"/>
      <c r="HG1987" s="244"/>
      <c r="HH1987" s="244"/>
      <c r="HI1987" s="244"/>
      <c r="HJ1987" s="244"/>
      <c r="HK1987" s="244"/>
      <c r="HL1987" s="244"/>
      <c r="HM1987" s="244"/>
      <c r="HN1987" s="244"/>
      <c r="HO1987" s="244"/>
      <c r="HP1987" s="244"/>
      <c r="HQ1987" s="244"/>
      <c r="HR1987" s="244"/>
      <c r="HS1987" s="244"/>
      <c r="HT1987" s="244"/>
      <c r="HU1987" s="244"/>
      <c r="HV1987" s="244"/>
      <c r="HW1987" s="244"/>
      <c r="HX1987" s="244"/>
      <c r="HY1987" s="244"/>
      <c r="HZ1987" s="244"/>
      <c r="IA1987" s="244"/>
      <c r="IB1987" s="244"/>
      <c r="IC1987" s="244"/>
      <c r="ID1987" s="244"/>
      <c r="IE1987" s="244"/>
      <c r="IF1987" s="244"/>
      <c r="IG1987" s="244"/>
      <c r="IH1987" s="244"/>
      <c r="II1987" s="244"/>
      <c r="IJ1987" s="244"/>
      <c r="IK1987" s="244"/>
      <c r="IL1987" s="244"/>
      <c r="IM1987" s="244"/>
      <c r="IN1987" s="244"/>
      <c r="IO1987" s="244"/>
      <c r="IP1987" s="244"/>
      <c r="IQ1987" s="244"/>
      <c r="IR1987" s="244"/>
      <c r="IS1987" s="244"/>
      <c r="IT1987" s="244"/>
      <c r="IU1987" s="244"/>
      <c r="IV1987" s="244"/>
    </row>
    <row r="1988" spans="1:256" s="245" customFormat="1">
      <c r="A1988" s="254" t="s">
        <v>16</v>
      </c>
      <c r="B1988" s="264" t="s">
        <v>869</v>
      </c>
      <c r="C1988" s="256">
        <v>395.26</v>
      </c>
      <c r="D1988" s="257" t="s">
        <v>870</v>
      </c>
      <c r="E1988" s="265"/>
      <c r="F1988" s="252">
        <f>C1988*E1988</f>
        <v>0</v>
      </c>
      <c r="G1988" s="253"/>
      <c r="H1988" s="243"/>
      <c r="I1988" s="244"/>
      <c r="J1988" s="244"/>
      <c r="K1988" s="244"/>
      <c r="L1988" s="244"/>
      <c r="M1988" s="244"/>
      <c r="N1988" s="244"/>
      <c r="O1988" s="244"/>
      <c r="P1988" s="244"/>
      <c r="Q1988" s="244"/>
      <c r="R1988" s="244"/>
      <c r="S1988" s="244"/>
      <c r="T1988" s="244"/>
      <c r="U1988" s="244"/>
      <c r="V1988" s="244"/>
      <c r="W1988" s="244"/>
      <c r="X1988" s="244"/>
      <c r="Y1988" s="244"/>
      <c r="Z1988" s="244"/>
      <c r="AA1988" s="244"/>
      <c r="AB1988" s="244"/>
      <c r="AC1988" s="244"/>
      <c r="AD1988" s="244"/>
      <c r="AE1988" s="244"/>
      <c r="AF1988" s="244"/>
      <c r="AG1988" s="244"/>
      <c r="AH1988" s="244"/>
      <c r="AI1988" s="244"/>
      <c r="AJ1988" s="244"/>
      <c r="AK1988" s="244"/>
      <c r="AL1988" s="244"/>
      <c r="AM1988" s="244"/>
      <c r="AN1988" s="244"/>
      <c r="AO1988" s="244"/>
      <c r="AP1988" s="244"/>
      <c r="AQ1988" s="244"/>
      <c r="AR1988" s="244"/>
      <c r="AS1988" s="244"/>
      <c r="AT1988" s="244"/>
      <c r="AU1988" s="244"/>
      <c r="AV1988" s="244"/>
      <c r="AW1988" s="244"/>
      <c r="AX1988" s="244"/>
      <c r="AY1988" s="244"/>
      <c r="AZ1988" s="244"/>
      <c r="BA1988" s="244"/>
      <c r="BB1988" s="244"/>
      <c r="BC1988" s="244"/>
      <c r="BD1988" s="244"/>
      <c r="BE1988" s="244"/>
      <c r="BF1988" s="244"/>
      <c r="BG1988" s="244"/>
      <c r="BH1988" s="244"/>
      <c r="BI1988" s="244"/>
      <c r="BJ1988" s="244"/>
      <c r="BK1988" s="244"/>
      <c r="BL1988" s="244"/>
      <c r="BM1988" s="244"/>
      <c r="BN1988" s="244"/>
      <c r="BO1988" s="244"/>
      <c r="BP1988" s="244"/>
      <c r="BQ1988" s="244"/>
      <c r="BR1988" s="244"/>
      <c r="BS1988" s="244"/>
      <c r="BT1988" s="244"/>
      <c r="BU1988" s="244"/>
      <c r="BV1988" s="244"/>
      <c r="BW1988" s="244"/>
      <c r="BX1988" s="244"/>
      <c r="BY1988" s="244"/>
      <c r="BZ1988" s="244"/>
      <c r="CA1988" s="244"/>
      <c r="CB1988" s="244"/>
      <c r="CC1988" s="244"/>
      <c r="CD1988" s="244"/>
      <c r="CE1988" s="244"/>
      <c r="CF1988" s="244"/>
      <c r="CG1988" s="244"/>
      <c r="CH1988" s="244"/>
      <c r="CI1988" s="244"/>
      <c r="CJ1988" s="244"/>
      <c r="CK1988" s="244"/>
      <c r="CL1988" s="244"/>
      <c r="CM1988" s="244"/>
      <c r="CN1988" s="244"/>
      <c r="CO1988" s="244"/>
      <c r="CP1988" s="244"/>
      <c r="CQ1988" s="244"/>
      <c r="CR1988" s="244"/>
      <c r="CS1988" s="244"/>
      <c r="CT1988" s="244"/>
      <c r="CU1988" s="244"/>
      <c r="CV1988" s="244"/>
      <c r="CW1988" s="244"/>
      <c r="CX1988" s="244"/>
      <c r="CY1988" s="244"/>
      <c r="CZ1988" s="244"/>
      <c r="DA1988" s="244"/>
      <c r="DB1988" s="244"/>
      <c r="DC1988" s="244"/>
      <c r="DD1988" s="244"/>
      <c r="DE1988" s="244"/>
      <c r="DF1988" s="244"/>
      <c r="DG1988" s="244"/>
      <c r="DH1988" s="244"/>
      <c r="DI1988" s="244"/>
      <c r="DJ1988" s="244"/>
      <c r="DK1988" s="244"/>
      <c r="DL1988" s="244"/>
      <c r="DM1988" s="244"/>
      <c r="DN1988" s="244"/>
      <c r="DO1988" s="244"/>
      <c r="DP1988" s="244"/>
      <c r="DQ1988" s="244"/>
      <c r="DR1988" s="244"/>
      <c r="DS1988" s="244"/>
      <c r="DT1988" s="244"/>
      <c r="DU1988" s="244"/>
      <c r="DV1988" s="244"/>
      <c r="DW1988" s="244"/>
      <c r="DX1988" s="244"/>
      <c r="DY1988" s="244"/>
      <c r="DZ1988" s="244"/>
      <c r="EA1988" s="244"/>
      <c r="EB1988" s="244"/>
      <c r="EC1988" s="244"/>
      <c r="ED1988" s="244"/>
      <c r="EE1988" s="244"/>
      <c r="EF1988" s="244"/>
      <c r="EG1988" s="244"/>
      <c r="EH1988" s="244"/>
      <c r="EI1988" s="244"/>
      <c r="EJ1988" s="244"/>
      <c r="EK1988" s="244"/>
      <c r="EL1988" s="244"/>
      <c r="EM1988" s="244"/>
      <c r="EN1988" s="244"/>
      <c r="EO1988" s="244"/>
      <c r="EP1988" s="244"/>
      <c r="EQ1988" s="244"/>
      <c r="ER1988" s="244"/>
      <c r="ES1988" s="244"/>
      <c r="ET1988" s="244"/>
      <c r="EU1988" s="244"/>
      <c r="EV1988" s="244"/>
      <c r="EW1988" s="244"/>
      <c r="EX1988" s="244"/>
      <c r="EY1988" s="244"/>
      <c r="EZ1988" s="244"/>
      <c r="FA1988" s="244"/>
      <c r="FB1988" s="244"/>
      <c r="FC1988" s="244"/>
      <c r="FD1988" s="244"/>
      <c r="FE1988" s="244"/>
      <c r="FF1988" s="244"/>
      <c r="FG1988" s="244"/>
      <c r="FH1988" s="244"/>
      <c r="FI1988" s="244"/>
      <c r="FJ1988" s="244"/>
      <c r="FK1988" s="244"/>
      <c r="FL1988" s="244"/>
      <c r="FM1988" s="244"/>
      <c r="FN1988" s="244"/>
      <c r="FO1988" s="244"/>
      <c r="FP1988" s="244"/>
      <c r="FQ1988" s="244"/>
      <c r="FR1988" s="244"/>
      <c r="FS1988" s="244"/>
      <c r="FT1988" s="244"/>
      <c r="FU1988" s="244"/>
      <c r="FV1988" s="244"/>
      <c r="FW1988" s="244"/>
      <c r="FX1988" s="244"/>
      <c r="FY1988" s="244"/>
      <c r="FZ1988" s="244"/>
      <c r="GA1988" s="244"/>
      <c r="GB1988" s="244"/>
      <c r="GC1988" s="244"/>
      <c r="GD1988" s="244"/>
      <c r="GE1988" s="244"/>
      <c r="GF1988" s="244"/>
      <c r="GG1988" s="244"/>
      <c r="GH1988" s="244"/>
      <c r="GI1988" s="244"/>
      <c r="GJ1988" s="244"/>
      <c r="GK1988" s="244"/>
      <c r="GL1988" s="244"/>
      <c r="GM1988" s="244"/>
      <c r="GN1988" s="244"/>
      <c r="GO1988" s="244"/>
      <c r="GP1988" s="244"/>
      <c r="GQ1988" s="244"/>
      <c r="GR1988" s="244"/>
      <c r="GS1988" s="244"/>
      <c r="GT1988" s="244"/>
      <c r="GU1988" s="244"/>
      <c r="GV1988" s="244"/>
      <c r="GW1988" s="244"/>
      <c r="GX1988" s="244"/>
      <c r="GY1988" s="244"/>
      <c r="GZ1988" s="244"/>
      <c r="HA1988" s="244"/>
      <c r="HB1988" s="244"/>
      <c r="HC1988" s="244"/>
      <c r="HD1988" s="244"/>
      <c r="HE1988" s="244"/>
      <c r="HF1988" s="244"/>
      <c r="HG1988" s="244"/>
      <c r="HH1988" s="244"/>
      <c r="HI1988" s="244"/>
      <c r="HJ1988" s="244"/>
      <c r="HK1988" s="244"/>
      <c r="HL1988" s="244"/>
      <c r="HM1988" s="244"/>
      <c r="HN1988" s="244"/>
      <c r="HO1988" s="244"/>
      <c r="HP1988" s="244"/>
      <c r="HQ1988" s="244"/>
      <c r="HR1988" s="244"/>
      <c r="HS1988" s="244"/>
      <c r="HT1988" s="244"/>
      <c r="HU1988" s="244"/>
      <c r="HV1988" s="244"/>
      <c r="HW1988" s="244"/>
      <c r="HX1988" s="244"/>
      <c r="HY1988" s="244"/>
      <c r="HZ1988" s="244"/>
      <c r="IA1988" s="244"/>
      <c r="IB1988" s="244"/>
      <c r="IC1988" s="244"/>
      <c r="ID1988" s="244"/>
      <c r="IE1988" s="244"/>
      <c r="IF1988" s="244"/>
      <c r="IG1988" s="244"/>
      <c r="IH1988" s="244"/>
      <c r="II1988" s="244"/>
      <c r="IJ1988" s="244"/>
      <c r="IK1988" s="244"/>
      <c r="IL1988" s="244"/>
      <c r="IM1988" s="244"/>
      <c r="IN1988" s="244"/>
      <c r="IO1988" s="244"/>
      <c r="IP1988" s="244"/>
      <c r="IQ1988" s="244"/>
      <c r="IR1988" s="244"/>
      <c r="IS1988" s="244"/>
      <c r="IT1988" s="244"/>
      <c r="IU1988" s="244"/>
      <c r="IV1988" s="244"/>
    </row>
    <row r="1989" spans="1:256" s="245" customFormat="1">
      <c r="A1989" s="254" t="s">
        <v>19</v>
      </c>
      <c r="B1989" s="264" t="s">
        <v>871</v>
      </c>
      <c r="C1989" s="256">
        <v>740.52</v>
      </c>
      <c r="D1989" s="257" t="s">
        <v>870</v>
      </c>
      <c r="E1989" s="265"/>
      <c r="F1989" s="252">
        <f>C1989*E1989</f>
        <v>0</v>
      </c>
      <c r="G1989" s="253"/>
      <c r="H1989" s="243"/>
      <c r="I1989" s="244"/>
      <c r="J1989" s="244"/>
      <c r="K1989" s="244"/>
      <c r="L1989" s="244"/>
      <c r="M1989" s="244"/>
      <c r="N1989" s="244"/>
      <c r="O1989" s="244"/>
      <c r="P1989" s="244"/>
      <c r="Q1989" s="244"/>
      <c r="R1989" s="244"/>
      <c r="S1989" s="244"/>
      <c r="T1989" s="244"/>
      <c r="U1989" s="244"/>
      <c r="V1989" s="244"/>
      <c r="W1989" s="244"/>
      <c r="X1989" s="244"/>
      <c r="Y1989" s="244"/>
      <c r="Z1989" s="244"/>
      <c r="AA1989" s="244"/>
      <c r="AB1989" s="244"/>
      <c r="AC1989" s="244"/>
      <c r="AD1989" s="244"/>
      <c r="AE1989" s="244"/>
      <c r="AF1989" s="244"/>
      <c r="AG1989" s="244"/>
      <c r="AH1989" s="244"/>
      <c r="AI1989" s="244"/>
      <c r="AJ1989" s="244"/>
      <c r="AK1989" s="244"/>
      <c r="AL1989" s="244"/>
      <c r="AM1989" s="244"/>
      <c r="AN1989" s="244"/>
      <c r="AO1989" s="244"/>
      <c r="AP1989" s="244"/>
      <c r="AQ1989" s="244"/>
      <c r="AR1989" s="244"/>
      <c r="AS1989" s="244"/>
      <c r="AT1989" s="244"/>
      <c r="AU1989" s="244"/>
      <c r="AV1989" s="244"/>
      <c r="AW1989" s="244"/>
      <c r="AX1989" s="244"/>
      <c r="AY1989" s="244"/>
      <c r="AZ1989" s="244"/>
      <c r="BA1989" s="244"/>
      <c r="BB1989" s="244"/>
      <c r="BC1989" s="244"/>
      <c r="BD1989" s="244"/>
      <c r="BE1989" s="244"/>
      <c r="BF1989" s="244"/>
      <c r="BG1989" s="244"/>
      <c r="BH1989" s="244"/>
      <c r="BI1989" s="244"/>
      <c r="BJ1989" s="244"/>
      <c r="BK1989" s="244"/>
      <c r="BL1989" s="244"/>
      <c r="BM1989" s="244"/>
      <c r="BN1989" s="244"/>
      <c r="BO1989" s="244"/>
      <c r="BP1989" s="244"/>
      <c r="BQ1989" s="244"/>
      <c r="BR1989" s="244"/>
      <c r="BS1989" s="244"/>
      <c r="BT1989" s="244"/>
      <c r="BU1989" s="244"/>
      <c r="BV1989" s="244"/>
      <c r="BW1989" s="244"/>
      <c r="BX1989" s="244"/>
      <c r="BY1989" s="244"/>
      <c r="BZ1989" s="244"/>
      <c r="CA1989" s="244"/>
      <c r="CB1989" s="244"/>
      <c r="CC1989" s="244"/>
      <c r="CD1989" s="244"/>
      <c r="CE1989" s="244"/>
      <c r="CF1989" s="244"/>
      <c r="CG1989" s="244"/>
      <c r="CH1989" s="244"/>
      <c r="CI1989" s="244"/>
      <c r="CJ1989" s="244"/>
      <c r="CK1989" s="244"/>
      <c r="CL1989" s="244"/>
      <c r="CM1989" s="244"/>
      <c r="CN1989" s="244"/>
      <c r="CO1989" s="244"/>
      <c r="CP1989" s="244"/>
      <c r="CQ1989" s="244"/>
      <c r="CR1989" s="244"/>
      <c r="CS1989" s="244"/>
      <c r="CT1989" s="244"/>
      <c r="CU1989" s="244"/>
      <c r="CV1989" s="244"/>
      <c r="CW1989" s="244"/>
      <c r="CX1989" s="244"/>
      <c r="CY1989" s="244"/>
      <c r="CZ1989" s="244"/>
      <c r="DA1989" s="244"/>
      <c r="DB1989" s="244"/>
      <c r="DC1989" s="244"/>
      <c r="DD1989" s="244"/>
      <c r="DE1989" s="244"/>
      <c r="DF1989" s="244"/>
      <c r="DG1989" s="244"/>
      <c r="DH1989" s="244"/>
      <c r="DI1989" s="244"/>
      <c r="DJ1989" s="244"/>
      <c r="DK1989" s="244"/>
      <c r="DL1989" s="244"/>
      <c r="DM1989" s="244"/>
      <c r="DN1989" s="244"/>
      <c r="DO1989" s="244"/>
      <c r="DP1989" s="244"/>
      <c r="DQ1989" s="244"/>
      <c r="DR1989" s="244"/>
      <c r="DS1989" s="244"/>
      <c r="DT1989" s="244"/>
      <c r="DU1989" s="244"/>
      <c r="DV1989" s="244"/>
      <c r="DW1989" s="244"/>
      <c r="DX1989" s="244"/>
      <c r="DY1989" s="244"/>
      <c r="DZ1989" s="244"/>
      <c r="EA1989" s="244"/>
      <c r="EB1989" s="244"/>
      <c r="EC1989" s="244"/>
      <c r="ED1989" s="244"/>
      <c r="EE1989" s="244"/>
      <c r="EF1989" s="244"/>
      <c r="EG1989" s="244"/>
      <c r="EH1989" s="244"/>
      <c r="EI1989" s="244"/>
      <c r="EJ1989" s="244"/>
      <c r="EK1989" s="244"/>
      <c r="EL1989" s="244"/>
      <c r="EM1989" s="244"/>
      <c r="EN1989" s="244"/>
      <c r="EO1989" s="244"/>
      <c r="EP1989" s="244"/>
      <c r="EQ1989" s="244"/>
      <c r="ER1989" s="244"/>
      <c r="ES1989" s="244"/>
      <c r="ET1989" s="244"/>
      <c r="EU1989" s="244"/>
      <c r="EV1989" s="244"/>
      <c r="EW1989" s="244"/>
      <c r="EX1989" s="244"/>
      <c r="EY1989" s="244"/>
      <c r="EZ1989" s="244"/>
      <c r="FA1989" s="244"/>
      <c r="FB1989" s="244"/>
      <c r="FC1989" s="244"/>
      <c r="FD1989" s="244"/>
      <c r="FE1989" s="244"/>
      <c r="FF1989" s="244"/>
      <c r="FG1989" s="244"/>
      <c r="FH1989" s="244"/>
      <c r="FI1989" s="244"/>
      <c r="FJ1989" s="244"/>
      <c r="FK1989" s="244"/>
      <c r="FL1989" s="244"/>
      <c r="FM1989" s="244"/>
      <c r="FN1989" s="244"/>
      <c r="FO1989" s="244"/>
      <c r="FP1989" s="244"/>
      <c r="FQ1989" s="244"/>
      <c r="FR1989" s="244"/>
      <c r="FS1989" s="244"/>
      <c r="FT1989" s="244"/>
      <c r="FU1989" s="244"/>
      <c r="FV1989" s="244"/>
      <c r="FW1989" s="244"/>
      <c r="FX1989" s="244"/>
      <c r="FY1989" s="244"/>
      <c r="FZ1989" s="244"/>
      <c r="GA1989" s="244"/>
      <c r="GB1989" s="244"/>
      <c r="GC1989" s="244"/>
      <c r="GD1989" s="244"/>
      <c r="GE1989" s="244"/>
      <c r="GF1989" s="244"/>
      <c r="GG1989" s="244"/>
      <c r="GH1989" s="244"/>
      <c r="GI1989" s="244"/>
      <c r="GJ1989" s="244"/>
      <c r="GK1989" s="244"/>
      <c r="GL1989" s="244"/>
      <c r="GM1989" s="244"/>
      <c r="GN1989" s="244"/>
      <c r="GO1989" s="244"/>
      <c r="GP1989" s="244"/>
      <c r="GQ1989" s="244"/>
      <c r="GR1989" s="244"/>
      <c r="GS1989" s="244"/>
      <c r="GT1989" s="244"/>
      <c r="GU1989" s="244"/>
      <c r="GV1989" s="244"/>
      <c r="GW1989" s="244"/>
      <c r="GX1989" s="244"/>
      <c r="GY1989" s="244"/>
      <c r="GZ1989" s="244"/>
      <c r="HA1989" s="244"/>
      <c r="HB1989" s="244"/>
      <c r="HC1989" s="244"/>
      <c r="HD1989" s="244"/>
      <c r="HE1989" s="244"/>
      <c r="HF1989" s="244"/>
      <c r="HG1989" s="244"/>
      <c r="HH1989" s="244"/>
      <c r="HI1989" s="244"/>
      <c r="HJ1989" s="244"/>
      <c r="HK1989" s="244"/>
      <c r="HL1989" s="244"/>
      <c r="HM1989" s="244"/>
      <c r="HN1989" s="244"/>
      <c r="HO1989" s="244"/>
      <c r="HP1989" s="244"/>
      <c r="HQ1989" s="244"/>
      <c r="HR1989" s="244"/>
      <c r="HS1989" s="244"/>
      <c r="HT1989" s="244"/>
      <c r="HU1989" s="244"/>
      <c r="HV1989" s="244"/>
      <c r="HW1989" s="244"/>
      <c r="HX1989" s="244"/>
      <c r="HY1989" s="244"/>
      <c r="HZ1989" s="244"/>
      <c r="IA1989" s="244"/>
      <c r="IB1989" s="244"/>
      <c r="IC1989" s="244"/>
      <c r="ID1989" s="244"/>
      <c r="IE1989" s="244"/>
      <c r="IF1989" s="244"/>
      <c r="IG1989" s="244"/>
      <c r="IH1989" s="244"/>
      <c r="II1989" s="244"/>
      <c r="IJ1989" s="244"/>
      <c r="IK1989" s="244"/>
      <c r="IL1989" s="244"/>
      <c r="IM1989" s="244"/>
      <c r="IN1989" s="244"/>
      <c r="IO1989" s="244"/>
      <c r="IP1989" s="244"/>
      <c r="IQ1989" s="244"/>
      <c r="IR1989" s="244"/>
      <c r="IS1989" s="244"/>
      <c r="IT1989" s="244"/>
      <c r="IU1989" s="244"/>
      <c r="IV1989" s="244"/>
    </row>
    <row r="1990" spans="1:256" s="267" customFormat="1">
      <c r="A1990" s="254" t="s">
        <v>22</v>
      </c>
      <c r="B1990" s="261" t="s">
        <v>872</v>
      </c>
      <c r="C1990" s="256">
        <v>21615.59</v>
      </c>
      <c r="D1990" s="257" t="s">
        <v>26</v>
      </c>
      <c r="E1990" s="265"/>
      <c r="F1990" s="252">
        <f>C1990*E1990</f>
        <v>0</v>
      </c>
      <c r="G1990" s="253"/>
      <c r="H1990" s="243"/>
      <c r="I1990" s="266"/>
      <c r="J1990" s="266"/>
      <c r="K1990" s="266"/>
      <c r="L1990" s="266"/>
      <c r="M1990" s="266"/>
      <c r="N1990" s="266"/>
      <c r="O1990" s="266"/>
      <c r="P1990" s="266"/>
      <c r="Q1990" s="266"/>
      <c r="R1990" s="266"/>
      <c r="S1990" s="266"/>
      <c r="T1990" s="266"/>
      <c r="U1990" s="266"/>
      <c r="V1990" s="266"/>
      <c r="W1990" s="266"/>
      <c r="X1990" s="266"/>
      <c r="Y1990" s="266"/>
      <c r="Z1990" s="266"/>
      <c r="AA1990" s="266"/>
      <c r="AB1990" s="266"/>
      <c r="AC1990" s="266"/>
      <c r="AD1990" s="266"/>
      <c r="AE1990" s="266"/>
      <c r="AF1990" s="266"/>
      <c r="AG1990" s="266"/>
      <c r="AH1990" s="266"/>
      <c r="AI1990" s="266"/>
      <c r="AJ1990" s="266"/>
      <c r="AK1990" s="266"/>
      <c r="AL1990" s="266"/>
      <c r="AM1990" s="266"/>
      <c r="AN1990" s="266"/>
      <c r="AO1990" s="266"/>
      <c r="AP1990" s="266"/>
      <c r="AQ1990" s="266"/>
      <c r="AR1990" s="266"/>
      <c r="AS1990" s="266"/>
      <c r="AT1990" s="266"/>
      <c r="AU1990" s="266"/>
      <c r="AV1990" s="266"/>
      <c r="AW1990" s="266"/>
      <c r="AX1990" s="266"/>
      <c r="AY1990" s="266"/>
      <c r="AZ1990" s="266"/>
      <c r="BA1990" s="266"/>
      <c r="BB1990" s="266"/>
      <c r="BC1990" s="266"/>
      <c r="BD1990" s="266"/>
      <c r="BE1990" s="266"/>
      <c r="BF1990" s="266"/>
      <c r="BG1990" s="266"/>
      <c r="BH1990" s="266"/>
      <c r="BI1990" s="266"/>
      <c r="BJ1990" s="266"/>
      <c r="BK1990" s="266"/>
      <c r="BL1990" s="266"/>
      <c r="BM1990" s="266"/>
      <c r="BN1990" s="266"/>
      <c r="BO1990" s="266"/>
      <c r="BP1990" s="266"/>
      <c r="BQ1990" s="266"/>
      <c r="BR1990" s="266"/>
      <c r="BS1990" s="266"/>
      <c r="BT1990" s="266"/>
      <c r="BU1990" s="266"/>
      <c r="BV1990" s="266"/>
      <c r="BW1990" s="266"/>
      <c r="BX1990" s="266"/>
      <c r="BY1990" s="266"/>
      <c r="BZ1990" s="266"/>
      <c r="CA1990" s="266"/>
      <c r="CB1990" s="266"/>
      <c r="CC1990" s="266"/>
      <c r="CD1990" s="266"/>
      <c r="CE1990" s="266"/>
      <c r="CF1990" s="266"/>
      <c r="CG1990" s="266"/>
      <c r="CH1990" s="266"/>
      <c r="CI1990" s="266"/>
      <c r="CJ1990" s="266"/>
      <c r="CK1990" s="266"/>
      <c r="CL1990" s="266"/>
      <c r="CM1990" s="266"/>
      <c r="CN1990" s="266"/>
      <c r="CO1990" s="266"/>
      <c r="CP1990" s="266"/>
      <c r="CQ1990" s="266"/>
      <c r="CR1990" s="266"/>
      <c r="CS1990" s="266"/>
      <c r="CT1990" s="266"/>
      <c r="CU1990" s="266"/>
      <c r="CV1990" s="266"/>
      <c r="CW1990" s="266"/>
      <c r="CX1990" s="266"/>
      <c r="CY1990" s="266"/>
      <c r="CZ1990" s="266"/>
      <c r="DA1990" s="266"/>
      <c r="DB1990" s="266"/>
      <c r="DC1990" s="266"/>
      <c r="DD1990" s="266"/>
      <c r="DE1990" s="266"/>
      <c r="DF1990" s="266"/>
      <c r="DG1990" s="266"/>
      <c r="DH1990" s="266"/>
      <c r="DI1990" s="266"/>
      <c r="DJ1990" s="266"/>
      <c r="DK1990" s="266"/>
      <c r="DL1990" s="266"/>
      <c r="DM1990" s="266"/>
      <c r="DN1990" s="266"/>
      <c r="DO1990" s="266"/>
      <c r="DP1990" s="266"/>
      <c r="DQ1990" s="266"/>
      <c r="DR1990" s="266"/>
      <c r="DS1990" s="266"/>
      <c r="DT1990" s="266"/>
      <c r="DU1990" s="266"/>
      <c r="DV1990" s="266"/>
      <c r="DW1990" s="266"/>
      <c r="DX1990" s="266"/>
      <c r="DY1990" s="266"/>
      <c r="DZ1990" s="266"/>
      <c r="EA1990" s="266"/>
      <c r="EB1990" s="266"/>
      <c r="EC1990" s="266"/>
      <c r="ED1990" s="266"/>
      <c r="EE1990" s="266"/>
      <c r="EF1990" s="266"/>
      <c r="EG1990" s="266"/>
      <c r="EH1990" s="266"/>
      <c r="EI1990" s="266"/>
      <c r="EJ1990" s="266"/>
      <c r="EK1990" s="266"/>
      <c r="EL1990" s="266"/>
      <c r="EM1990" s="266"/>
      <c r="EN1990" s="266"/>
      <c r="EO1990" s="266"/>
      <c r="EP1990" s="266"/>
      <c r="EQ1990" s="266"/>
      <c r="ER1990" s="266"/>
      <c r="ES1990" s="266"/>
      <c r="ET1990" s="266"/>
      <c r="EU1990" s="266"/>
      <c r="EV1990" s="266"/>
      <c r="EW1990" s="266"/>
      <c r="EX1990" s="266"/>
      <c r="EY1990" s="266"/>
      <c r="EZ1990" s="266"/>
      <c r="FA1990" s="266"/>
      <c r="FB1990" s="266"/>
      <c r="FC1990" s="266"/>
      <c r="FD1990" s="266"/>
      <c r="FE1990" s="266"/>
      <c r="FF1990" s="266"/>
      <c r="FG1990" s="266"/>
      <c r="FH1990" s="266"/>
      <c r="FI1990" s="266"/>
      <c r="FJ1990" s="266"/>
      <c r="FK1990" s="266"/>
      <c r="FL1990" s="266"/>
      <c r="FM1990" s="266"/>
      <c r="FN1990" s="266"/>
      <c r="FO1990" s="266"/>
      <c r="FP1990" s="266"/>
      <c r="FQ1990" s="266"/>
      <c r="FR1990" s="266"/>
      <c r="FS1990" s="266"/>
      <c r="FT1990" s="266"/>
      <c r="FU1990" s="266"/>
      <c r="FV1990" s="266"/>
      <c r="FW1990" s="266"/>
      <c r="FX1990" s="266"/>
      <c r="FY1990" s="266"/>
      <c r="FZ1990" s="266"/>
      <c r="GA1990" s="266"/>
      <c r="GB1990" s="266"/>
      <c r="GC1990" s="266"/>
      <c r="GD1990" s="266"/>
      <c r="GE1990" s="266"/>
      <c r="GF1990" s="266"/>
      <c r="GG1990" s="266"/>
      <c r="GH1990" s="266"/>
      <c r="GI1990" s="266"/>
      <c r="GJ1990" s="266"/>
      <c r="GK1990" s="266"/>
      <c r="GL1990" s="266"/>
      <c r="GM1990" s="266"/>
      <c r="GN1990" s="266"/>
      <c r="GO1990" s="266"/>
      <c r="GP1990" s="266"/>
      <c r="GQ1990" s="266"/>
      <c r="GR1990" s="266"/>
      <c r="GS1990" s="266"/>
      <c r="GT1990" s="266"/>
      <c r="GU1990" s="266"/>
      <c r="GV1990" s="266"/>
      <c r="GW1990" s="266"/>
      <c r="GX1990" s="266"/>
      <c r="GY1990" s="266"/>
      <c r="GZ1990" s="266"/>
      <c r="HA1990" s="266"/>
      <c r="HB1990" s="266"/>
      <c r="HC1990" s="266"/>
      <c r="HD1990" s="266"/>
      <c r="HE1990" s="266"/>
      <c r="HF1990" s="266"/>
      <c r="HG1990" s="266"/>
      <c r="HH1990" s="266"/>
      <c r="HI1990" s="266"/>
      <c r="HJ1990" s="266"/>
      <c r="HK1990" s="266"/>
      <c r="HL1990" s="266"/>
      <c r="HM1990" s="266"/>
      <c r="HN1990" s="266"/>
      <c r="HO1990" s="266"/>
      <c r="HP1990" s="266"/>
      <c r="HQ1990" s="266"/>
      <c r="HR1990" s="266"/>
      <c r="HS1990" s="266"/>
      <c r="HT1990" s="266"/>
      <c r="HU1990" s="266"/>
      <c r="HV1990" s="266"/>
      <c r="HW1990" s="266"/>
      <c r="HX1990" s="266"/>
      <c r="HY1990" s="266"/>
      <c r="HZ1990" s="266"/>
      <c r="IA1990" s="266"/>
      <c r="IB1990" s="266"/>
      <c r="IC1990" s="266"/>
      <c r="ID1990" s="266"/>
      <c r="IE1990" s="266"/>
      <c r="IF1990" s="266"/>
      <c r="IG1990" s="266"/>
      <c r="IH1990" s="266"/>
      <c r="II1990" s="266"/>
      <c r="IJ1990" s="266"/>
      <c r="IK1990" s="266"/>
      <c r="IL1990" s="266"/>
      <c r="IM1990" s="266"/>
      <c r="IN1990" s="266"/>
      <c r="IO1990" s="266"/>
      <c r="IP1990" s="266"/>
      <c r="IQ1990" s="266"/>
      <c r="IR1990" s="266"/>
      <c r="IS1990" s="266"/>
      <c r="IT1990" s="266"/>
      <c r="IU1990" s="266"/>
      <c r="IV1990" s="266"/>
    </row>
    <row r="1991" spans="1:256" s="245" customFormat="1">
      <c r="A1991" s="254"/>
      <c r="B1991" s="263" t="s">
        <v>873</v>
      </c>
      <c r="C1991" s="256"/>
      <c r="D1991" s="257"/>
      <c r="E1991" s="265"/>
      <c r="F1991" s="252"/>
      <c r="G1991" s="253"/>
      <c r="H1991" s="243"/>
      <c r="I1991" s="244"/>
      <c r="J1991" s="244"/>
      <c r="K1991" s="244"/>
      <c r="L1991" s="244"/>
      <c r="M1991" s="244"/>
      <c r="N1991" s="244"/>
      <c r="O1991" s="244"/>
      <c r="P1991" s="244"/>
      <c r="Q1991" s="244"/>
      <c r="R1991" s="244"/>
      <c r="S1991" s="244"/>
      <c r="T1991" s="244"/>
      <c r="U1991" s="244"/>
      <c r="V1991" s="244"/>
      <c r="W1991" s="244"/>
      <c r="X1991" s="244"/>
      <c r="Y1991" s="244"/>
      <c r="Z1991" s="244"/>
      <c r="AA1991" s="244"/>
      <c r="AB1991" s="244"/>
      <c r="AC1991" s="244"/>
      <c r="AD1991" s="244"/>
      <c r="AE1991" s="244"/>
      <c r="AF1991" s="244"/>
      <c r="AG1991" s="244"/>
      <c r="AH1991" s="244"/>
      <c r="AI1991" s="244"/>
      <c r="AJ1991" s="244"/>
      <c r="AK1991" s="244"/>
      <c r="AL1991" s="244"/>
      <c r="AM1991" s="244"/>
      <c r="AN1991" s="244"/>
      <c r="AO1991" s="244"/>
      <c r="AP1991" s="244"/>
      <c r="AQ1991" s="244"/>
      <c r="AR1991" s="244"/>
      <c r="AS1991" s="244"/>
      <c r="AT1991" s="244"/>
      <c r="AU1991" s="244"/>
      <c r="AV1991" s="244"/>
      <c r="AW1991" s="244"/>
      <c r="AX1991" s="244"/>
      <c r="AY1991" s="244"/>
      <c r="AZ1991" s="244"/>
      <c r="BA1991" s="244"/>
      <c r="BB1991" s="244"/>
      <c r="BC1991" s="244"/>
      <c r="BD1991" s="244"/>
      <c r="BE1991" s="244"/>
      <c r="BF1991" s="244"/>
      <c r="BG1991" s="244"/>
      <c r="BH1991" s="244"/>
      <c r="BI1991" s="244"/>
      <c r="BJ1991" s="244"/>
      <c r="BK1991" s="244"/>
      <c r="BL1991" s="244"/>
      <c r="BM1991" s="244"/>
      <c r="BN1991" s="244"/>
      <c r="BO1991" s="244"/>
      <c r="BP1991" s="244"/>
      <c r="BQ1991" s="244"/>
      <c r="BR1991" s="244"/>
      <c r="BS1991" s="244"/>
      <c r="BT1991" s="244"/>
      <c r="BU1991" s="244"/>
      <c r="BV1991" s="244"/>
      <c r="BW1991" s="244"/>
      <c r="BX1991" s="244"/>
      <c r="BY1991" s="244"/>
      <c r="BZ1991" s="244"/>
      <c r="CA1991" s="244"/>
      <c r="CB1991" s="244"/>
      <c r="CC1991" s="244"/>
      <c r="CD1991" s="244"/>
      <c r="CE1991" s="244"/>
      <c r="CF1991" s="244"/>
      <c r="CG1991" s="244"/>
      <c r="CH1991" s="244"/>
      <c r="CI1991" s="244"/>
      <c r="CJ1991" s="244"/>
      <c r="CK1991" s="244"/>
      <c r="CL1991" s="244"/>
      <c r="CM1991" s="244"/>
      <c r="CN1991" s="244"/>
      <c r="CO1991" s="244"/>
      <c r="CP1991" s="244"/>
      <c r="CQ1991" s="244"/>
      <c r="CR1991" s="244"/>
      <c r="CS1991" s="244"/>
      <c r="CT1991" s="244"/>
      <c r="CU1991" s="244"/>
      <c r="CV1991" s="244"/>
      <c r="CW1991" s="244"/>
      <c r="CX1991" s="244"/>
      <c r="CY1991" s="244"/>
      <c r="CZ1991" s="244"/>
      <c r="DA1991" s="244"/>
      <c r="DB1991" s="244"/>
      <c r="DC1991" s="244"/>
      <c r="DD1991" s="244"/>
      <c r="DE1991" s="244"/>
      <c r="DF1991" s="244"/>
      <c r="DG1991" s="244"/>
      <c r="DH1991" s="244"/>
      <c r="DI1991" s="244"/>
      <c r="DJ1991" s="244"/>
      <c r="DK1991" s="244"/>
      <c r="DL1991" s="244"/>
      <c r="DM1991" s="244"/>
      <c r="DN1991" s="244"/>
      <c r="DO1991" s="244"/>
      <c r="DP1991" s="244"/>
      <c r="DQ1991" s="244"/>
      <c r="DR1991" s="244"/>
      <c r="DS1991" s="244"/>
      <c r="DT1991" s="244"/>
      <c r="DU1991" s="244"/>
      <c r="DV1991" s="244"/>
      <c r="DW1991" s="244"/>
      <c r="DX1991" s="244"/>
      <c r="DY1991" s="244"/>
      <c r="DZ1991" s="244"/>
      <c r="EA1991" s="244"/>
      <c r="EB1991" s="244"/>
      <c r="EC1991" s="244"/>
      <c r="ED1991" s="244"/>
      <c r="EE1991" s="244"/>
      <c r="EF1991" s="244"/>
      <c r="EG1991" s="244"/>
      <c r="EH1991" s="244"/>
      <c r="EI1991" s="244"/>
      <c r="EJ1991" s="244"/>
      <c r="EK1991" s="244"/>
      <c r="EL1991" s="244"/>
      <c r="EM1991" s="244"/>
      <c r="EN1991" s="244"/>
      <c r="EO1991" s="244"/>
      <c r="EP1991" s="244"/>
      <c r="EQ1991" s="244"/>
      <c r="ER1991" s="244"/>
      <c r="ES1991" s="244"/>
      <c r="ET1991" s="244"/>
      <c r="EU1991" s="244"/>
      <c r="EV1991" s="244"/>
      <c r="EW1991" s="244"/>
      <c r="EX1991" s="244"/>
      <c r="EY1991" s="244"/>
      <c r="EZ1991" s="244"/>
      <c r="FA1991" s="244"/>
      <c r="FB1991" s="244"/>
      <c r="FC1991" s="244"/>
      <c r="FD1991" s="244"/>
      <c r="FE1991" s="244"/>
      <c r="FF1991" s="244"/>
      <c r="FG1991" s="244"/>
      <c r="FH1991" s="244"/>
      <c r="FI1991" s="244"/>
      <c r="FJ1991" s="244"/>
      <c r="FK1991" s="244"/>
      <c r="FL1991" s="244"/>
      <c r="FM1991" s="244"/>
      <c r="FN1991" s="244"/>
      <c r="FO1991" s="244"/>
      <c r="FP1991" s="244"/>
      <c r="FQ1991" s="244"/>
      <c r="FR1991" s="244"/>
      <c r="FS1991" s="244"/>
      <c r="FT1991" s="244"/>
      <c r="FU1991" s="244"/>
      <c r="FV1991" s="244"/>
      <c r="FW1991" s="244"/>
      <c r="FX1991" s="244"/>
      <c r="FY1991" s="244"/>
      <c r="FZ1991" s="244"/>
      <c r="GA1991" s="244"/>
      <c r="GB1991" s="244"/>
      <c r="GC1991" s="244"/>
      <c r="GD1991" s="244"/>
      <c r="GE1991" s="244"/>
      <c r="GF1991" s="244"/>
      <c r="GG1991" s="244"/>
      <c r="GH1991" s="244"/>
      <c r="GI1991" s="244"/>
      <c r="GJ1991" s="244"/>
      <c r="GK1991" s="244"/>
      <c r="GL1991" s="244"/>
      <c r="GM1991" s="244"/>
      <c r="GN1991" s="244"/>
      <c r="GO1991" s="244"/>
      <c r="GP1991" s="244"/>
      <c r="GQ1991" s="244"/>
      <c r="GR1991" s="244"/>
      <c r="GS1991" s="244"/>
      <c r="GT1991" s="244"/>
      <c r="GU1991" s="244"/>
      <c r="GV1991" s="244"/>
      <c r="GW1991" s="244"/>
      <c r="GX1991" s="244"/>
      <c r="GY1991" s="244"/>
      <c r="GZ1991" s="244"/>
      <c r="HA1991" s="244"/>
      <c r="HB1991" s="244"/>
      <c r="HC1991" s="244"/>
      <c r="HD1991" s="244"/>
      <c r="HE1991" s="244"/>
      <c r="HF1991" s="244"/>
      <c r="HG1991" s="244"/>
      <c r="HH1991" s="244"/>
      <c r="HI1991" s="244"/>
      <c r="HJ1991" s="244"/>
      <c r="HK1991" s="244"/>
      <c r="HL1991" s="244"/>
      <c r="HM1991" s="244"/>
      <c r="HN1991" s="244"/>
      <c r="HO1991" s="244"/>
      <c r="HP1991" s="244"/>
      <c r="HQ1991" s="244"/>
      <c r="HR1991" s="244"/>
      <c r="HS1991" s="244"/>
      <c r="HT1991" s="244"/>
      <c r="HU1991" s="244"/>
      <c r="HV1991" s="244"/>
      <c r="HW1991" s="244"/>
      <c r="HX1991" s="244"/>
      <c r="HY1991" s="244"/>
      <c r="HZ1991" s="244"/>
      <c r="IA1991" s="244"/>
      <c r="IB1991" s="244"/>
      <c r="IC1991" s="244"/>
      <c r="ID1991" s="244"/>
      <c r="IE1991" s="244"/>
      <c r="IF1991" s="244"/>
      <c r="IG1991" s="244"/>
      <c r="IH1991" s="244"/>
      <c r="II1991" s="244"/>
      <c r="IJ1991" s="244"/>
      <c r="IK1991" s="244"/>
      <c r="IL1991" s="244"/>
      <c r="IM1991" s="244"/>
      <c r="IN1991" s="244"/>
      <c r="IO1991" s="244"/>
      <c r="IP1991" s="244"/>
      <c r="IQ1991" s="244"/>
      <c r="IR1991" s="244"/>
      <c r="IS1991" s="244"/>
      <c r="IT1991" s="244"/>
      <c r="IU1991" s="244"/>
      <c r="IV1991" s="244"/>
    </row>
    <row r="1992" spans="1:256" s="245" customFormat="1">
      <c r="A1992" s="254" t="s">
        <v>16</v>
      </c>
      <c r="B1992" s="264" t="s">
        <v>874</v>
      </c>
      <c r="C1992" s="256">
        <v>317377.17</v>
      </c>
      <c r="D1992" s="257" t="s">
        <v>875</v>
      </c>
      <c r="E1992" s="265"/>
      <c r="F1992" s="252">
        <f>C1992*E1992</f>
        <v>0</v>
      </c>
      <c r="G1992" s="253"/>
      <c r="H1992" s="243"/>
      <c r="I1992" s="244"/>
      <c r="J1992" s="244"/>
      <c r="K1992" s="244"/>
      <c r="L1992" s="244"/>
      <c r="M1992" s="244"/>
      <c r="N1992" s="244"/>
      <c r="O1992" s="244"/>
      <c r="P1992" s="244"/>
      <c r="Q1992" s="244"/>
      <c r="R1992" s="244"/>
      <c r="S1992" s="244"/>
      <c r="T1992" s="244"/>
      <c r="U1992" s="244"/>
      <c r="V1992" s="244"/>
      <c r="W1992" s="244"/>
      <c r="X1992" s="244"/>
      <c r="Y1992" s="244"/>
      <c r="Z1992" s="244"/>
      <c r="AA1992" s="244"/>
      <c r="AB1992" s="244"/>
      <c r="AC1992" s="244"/>
      <c r="AD1992" s="244"/>
      <c r="AE1992" s="244"/>
      <c r="AF1992" s="244"/>
      <c r="AG1992" s="244"/>
      <c r="AH1992" s="244"/>
      <c r="AI1992" s="244"/>
      <c r="AJ1992" s="244"/>
      <c r="AK1992" s="244"/>
      <c r="AL1992" s="244"/>
      <c r="AM1992" s="244"/>
      <c r="AN1992" s="244"/>
      <c r="AO1992" s="244"/>
      <c r="AP1992" s="244"/>
      <c r="AQ1992" s="244"/>
      <c r="AR1992" s="244"/>
      <c r="AS1992" s="244"/>
      <c r="AT1992" s="244"/>
      <c r="AU1992" s="244"/>
      <c r="AV1992" s="244"/>
      <c r="AW1992" s="244"/>
      <c r="AX1992" s="244"/>
      <c r="AY1992" s="244"/>
      <c r="AZ1992" s="244"/>
      <c r="BA1992" s="244"/>
      <c r="BB1992" s="244"/>
      <c r="BC1992" s="244"/>
      <c r="BD1992" s="244"/>
      <c r="BE1992" s="244"/>
      <c r="BF1992" s="244"/>
      <c r="BG1992" s="244"/>
      <c r="BH1992" s="244"/>
      <c r="BI1992" s="244"/>
      <c r="BJ1992" s="244"/>
      <c r="BK1992" s="244"/>
      <c r="BL1992" s="244"/>
      <c r="BM1992" s="244"/>
      <c r="BN1992" s="244"/>
      <c r="BO1992" s="244"/>
      <c r="BP1992" s="244"/>
      <c r="BQ1992" s="244"/>
      <c r="BR1992" s="244"/>
      <c r="BS1992" s="244"/>
      <c r="BT1992" s="244"/>
      <c r="BU1992" s="244"/>
      <c r="BV1992" s="244"/>
      <c r="BW1992" s="244"/>
      <c r="BX1992" s="244"/>
      <c r="BY1992" s="244"/>
      <c r="BZ1992" s="244"/>
      <c r="CA1992" s="244"/>
      <c r="CB1992" s="244"/>
      <c r="CC1992" s="244"/>
      <c r="CD1992" s="244"/>
      <c r="CE1992" s="244"/>
      <c r="CF1992" s="244"/>
      <c r="CG1992" s="244"/>
      <c r="CH1992" s="244"/>
      <c r="CI1992" s="244"/>
      <c r="CJ1992" s="244"/>
      <c r="CK1992" s="244"/>
      <c r="CL1992" s="244"/>
      <c r="CM1992" s="244"/>
      <c r="CN1992" s="244"/>
      <c r="CO1992" s="244"/>
      <c r="CP1992" s="244"/>
      <c r="CQ1992" s="244"/>
      <c r="CR1992" s="244"/>
      <c r="CS1992" s="244"/>
      <c r="CT1992" s="244"/>
      <c r="CU1992" s="244"/>
      <c r="CV1992" s="244"/>
      <c r="CW1992" s="244"/>
      <c r="CX1992" s="244"/>
      <c r="CY1992" s="244"/>
      <c r="CZ1992" s="244"/>
      <c r="DA1992" s="244"/>
      <c r="DB1992" s="244"/>
      <c r="DC1992" s="244"/>
      <c r="DD1992" s="244"/>
      <c r="DE1992" s="244"/>
      <c r="DF1992" s="244"/>
      <c r="DG1992" s="244"/>
      <c r="DH1992" s="244"/>
      <c r="DI1992" s="244"/>
      <c r="DJ1992" s="244"/>
      <c r="DK1992" s="244"/>
      <c r="DL1992" s="244"/>
      <c r="DM1992" s="244"/>
      <c r="DN1992" s="244"/>
      <c r="DO1992" s="244"/>
      <c r="DP1992" s="244"/>
      <c r="DQ1992" s="244"/>
      <c r="DR1992" s="244"/>
      <c r="DS1992" s="244"/>
      <c r="DT1992" s="244"/>
      <c r="DU1992" s="244"/>
      <c r="DV1992" s="244"/>
      <c r="DW1992" s="244"/>
      <c r="DX1992" s="244"/>
      <c r="DY1992" s="244"/>
      <c r="DZ1992" s="244"/>
      <c r="EA1992" s="244"/>
      <c r="EB1992" s="244"/>
      <c r="EC1992" s="244"/>
      <c r="ED1992" s="244"/>
      <c r="EE1992" s="244"/>
      <c r="EF1992" s="244"/>
      <c r="EG1992" s="244"/>
      <c r="EH1992" s="244"/>
      <c r="EI1992" s="244"/>
      <c r="EJ1992" s="244"/>
      <c r="EK1992" s="244"/>
      <c r="EL1992" s="244"/>
      <c r="EM1992" s="244"/>
      <c r="EN1992" s="244"/>
      <c r="EO1992" s="244"/>
      <c r="EP1992" s="244"/>
      <c r="EQ1992" s="244"/>
      <c r="ER1992" s="244"/>
      <c r="ES1992" s="244"/>
      <c r="ET1992" s="244"/>
      <c r="EU1992" s="244"/>
      <c r="EV1992" s="244"/>
      <c r="EW1992" s="244"/>
      <c r="EX1992" s="244"/>
      <c r="EY1992" s="244"/>
      <c r="EZ1992" s="244"/>
      <c r="FA1992" s="244"/>
      <c r="FB1992" s="244"/>
      <c r="FC1992" s="244"/>
      <c r="FD1992" s="244"/>
      <c r="FE1992" s="244"/>
      <c r="FF1992" s="244"/>
      <c r="FG1992" s="244"/>
      <c r="FH1992" s="244"/>
      <c r="FI1992" s="244"/>
      <c r="FJ1992" s="244"/>
      <c r="FK1992" s="244"/>
      <c r="FL1992" s="244"/>
      <c r="FM1992" s="244"/>
      <c r="FN1992" s="244"/>
      <c r="FO1992" s="244"/>
      <c r="FP1992" s="244"/>
      <c r="FQ1992" s="244"/>
      <c r="FR1992" s="244"/>
      <c r="FS1992" s="244"/>
      <c r="FT1992" s="244"/>
      <c r="FU1992" s="244"/>
      <c r="FV1992" s="244"/>
      <c r="FW1992" s="244"/>
      <c r="FX1992" s="244"/>
      <c r="FY1992" s="244"/>
      <c r="FZ1992" s="244"/>
      <c r="GA1992" s="244"/>
      <c r="GB1992" s="244"/>
      <c r="GC1992" s="244"/>
      <c r="GD1992" s="244"/>
      <c r="GE1992" s="244"/>
      <c r="GF1992" s="244"/>
      <c r="GG1992" s="244"/>
      <c r="GH1992" s="244"/>
      <c r="GI1992" s="244"/>
      <c r="GJ1992" s="244"/>
      <c r="GK1992" s="244"/>
      <c r="GL1992" s="244"/>
      <c r="GM1992" s="244"/>
      <c r="GN1992" s="244"/>
      <c r="GO1992" s="244"/>
      <c r="GP1992" s="244"/>
      <c r="GQ1992" s="244"/>
      <c r="GR1992" s="244"/>
      <c r="GS1992" s="244"/>
      <c r="GT1992" s="244"/>
      <c r="GU1992" s="244"/>
      <c r="GV1992" s="244"/>
      <c r="GW1992" s="244"/>
      <c r="GX1992" s="244"/>
      <c r="GY1992" s="244"/>
      <c r="GZ1992" s="244"/>
      <c r="HA1992" s="244"/>
      <c r="HB1992" s="244"/>
      <c r="HC1992" s="244"/>
      <c r="HD1992" s="244"/>
      <c r="HE1992" s="244"/>
      <c r="HF1992" s="244"/>
      <c r="HG1992" s="244"/>
      <c r="HH1992" s="244"/>
      <c r="HI1992" s="244"/>
      <c r="HJ1992" s="244"/>
      <c r="HK1992" s="244"/>
      <c r="HL1992" s="244"/>
      <c r="HM1992" s="244"/>
      <c r="HN1992" s="244"/>
      <c r="HO1992" s="244"/>
      <c r="HP1992" s="244"/>
      <c r="HQ1992" s="244"/>
      <c r="HR1992" s="244"/>
      <c r="HS1992" s="244"/>
      <c r="HT1992" s="244"/>
      <c r="HU1992" s="244"/>
      <c r="HV1992" s="244"/>
      <c r="HW1992" s="244"/>
      <c r="HX1992" s="244"/>
      <c r="HY1992" s="244"/>
      <c r="HZ1992" s="244"/>
      <c r="IA1992" s="244"/>
      <c r="IB1992" s="244"/>
      <c r="IC1992" s="244"/>
      <c r="ID1992" s="244"/>
      <c r="IE1992" s="244"/>
      <c r="IF1992" s="244"/>
      <c r="IG1992" s="244"/>
      <c r="IH1992" s="244"/>
      <c r="II1992" s="244"/>
      <c r="IJ1992" s="244"/>
      <c r="IK1992" s="244"/>
      <c r="IL1992" s="244"/>
      <c r="IM1992" s="244"/>
      <c r="IN1992" s="244"/>
      <c r="IO1992" s="244"/>
      <c r="IP1992" s="244"/>
      <c r="IQ1992" s="244"/>
      <c r="IR1992" s="244"/>
      <c r="IS1992" s="244"/>
      <c r="IT1992" s="244"/>
      <c r="IU1992" s="244"/>
      <c r="IV1992" s="244"/>
    </row>
    <row r="1993" spans="1:256" s="245" customFormat="1">
      <c r="A1993" s="254" t="s">
        <v>19</v>
      </c>
      <c r="B1993" s="264" t="s">
        <v>876</v>
      </c>
      <c r="C1993" s="256">
        <v>332.02</v>
      </c>
      <c r="D1993" s="257" t="s">
        <v>875</v>
      </c>
      <c r="E1993" s="265"/>
      <c r="F1993" s="252">
        <f>C1993*E1993</f>
        <v>0</v>
      </c>
      <c r="G1993" s="253"/>
      <c r="H1993" s="243"/>
      <c r="I1993" s="244"/>
      <c r="J1993" s="244"/>
      <c r="K1993" s="244"/>
      <c r="L1993" s="244"/>
      <c r="M1993" s="244"/>
      <c r="N1993" s="244"/>
      <c r="O1993" s="244"/>
      <c r="P1993" s="244"/>
      <c r="Q1993" s="244"/>
      <c r="R1993" s="244"/>
      <c r="S1993" s="244"/>
      <c r="T1993" s="244"/>
      <c r="U1993" s="244"/>
      <c r="V1993" s="244"/>
      <c r="W1993" s="244"/>
      <c r="X1993" s="244"/>
      <c r="Y1993" s="244"/>
      <c r="Z1993" s="244"/>
      <c r="AA1993" s="244"/>
      <c r="AB1993" s="244"/>
      <c r="AC1993" s="244"/>
      <c r="AD1993" s="244"/>
      <c r="AE1993" s="244"/>
      <c r="AF1993" s="244"/>
      <c r="AG1993" s="244"/>
      <c r="AH1993" s="244"/>
      <c r="AI1993" s="244"/>
      <c r="AJ1993" s="244"/>
      <c r="AK1993" s="244"/>
      <c r="AL1993" s="244"/>
      <c r="AM1993" s="244"/>
      <c r="AN1993" s="244"/>
      <c r="AO1993" s="244"/>
      <c r="AP1993" s="244"/>
      <c r="AQ1993" s="244"/>
      <c r="AR1993" s="244"/>
      <c r="AS1993" s="244"/>
      <c r="AT1993" s="244"/>
      <c r="AU1993" s="244"/>
      <c r="AV1993" s="244"/>
      <c r="AW1993" s="244"/>
      <c r="AX1993" s="244"/>
      <c r="AY1993" s="244"/>
      <c r="AZ1993" s="244"/>
      <c r="BA1993" s="244"/>
      <c r="BB1993" s="244"/>
      <c r="BC1993" s="244"/>
      <c r="BD1993" s="244"/>
      <c r="BE1993" s="244"/>
      <c r="BF1993" s="244"/>
      <c r="BG1993" s="244"/>
      <c r="BH1993" s="244"/>
      <c r="BI1993" s="244"/>
      <c r="BJ1993" s="244"/>
      <c r="BK1993" s="244"/>
      <c r="BL1993" s="244"/>
      <c r="BM1993" s="244"/>
      <c r="BN1993" s="244"/>
      <c r="BO1993" s="244"/>
      <c r="BP1993" s="244"/>
      <c r="BQ1993" s="244"/>
      <c r="BR1993" s="244"/>
      <c r="BS1993" s="244"/>
      <c r="BT1993" s="244"/>
      <c r="BU1993" s="244"/>
      <c r="BV1993" s="244"/>
      <c r="BW1993" s="244"/>
      <c r="BX1993" s="244"/>
      <c r="BY1993" s="244"/>
      <c r="BZ1993" s="244"/>
      <c r="CA1993" s="244"/>
      <c r="CB1993" s="244"/>
      <c r="CC1993" s="244"/>
      <c r="CD1993" s="244"/>
      <c r="CE1993" s="244"/>
      <c r="CF1993" s="244"/>
      <c r="CG1993" s="244"/>
      <c r="CH1993" s="244"/>
      <c r="CI1993" s="244"/>
      <c r="CJ1993" s="244"/>
      <c r="CK1993" s="244"/>
      <c r="CL1993" s="244"/>
      <c r="CM1993" s="244"/>
      <c r="CN1993" s="244"/>
      <c r="CO1993" s="244"/>
      <c r="CP1993" s="244"/>
      <c r="CQ1993" s="244"/>
      <c r="CR1993" s="244"/>
      <c r="CS1993" s="244"/>
      <c r="CT1993" s="244"/>
      <c r="CU1993" s="244"/>
      <c r="CV1993" s="244"/>
      <c r="CW1993" s="244"/>
      <c r="CX1993" s="244"/>
      <c r="CY1993" s="244"/>
      <c r="CZ1993" s="244"/>
      <c r="DA1993" s="244"/>
      <c r="DB1993" s="244"/>
      <c r="DC1993" s="244"/>
      <c r="DD1993" s="244"/>
      <c r="DE1993" s="244"/>
      <c r="DF1993" s="244"/>
      <c r="DG1993" s="244"/>
      <c r="DH1993" s="244"/>
      <c r="DI1993" s="244"/>
      <c r="DJ1993" s="244"/>
      <c r="DK1993" s="244"/>
      <c r="DL1993" s="244"/>
      <c r="DM1993" s="244"/>
      <c r="DN1993" s="244"/>
      <c r="DO1993" s="244"/>
      <c r="DP1993" s="244"/>
      <c r="DQ1993" s="244"/>
      <c r="DR1993" s="244"/>
      <c r="DS1993" s="244"/>
      <c r="DT1993" s="244"/>
      <c r="DU1993" s="244"/>
      <c r="DV1993" s="244"/>
      <c r="DW1993" s="244"/>
      <c r="DX1993" s="244"/>
      <c r="DY1993" s="244"/>
      <c r="DZ1993" s="244"/>
      <c r="EA1993" s="244"/>
      <c r="EB1993" s="244"/>
      <c r="EC1993" s="244"/>
      <c r="ED1993" s="244"/>
      <c r="EE1993" s="244"/>
      <c r="EF1993" s="244"/>
      <c r="EG1993" s="244"/>
      <c r="EH1993" s="244"/>
      <c r="EI1993" s="244"/>
      <c r="EJ1993" s="244"/>
      <c r="EK1993" s="244"/>
      <c r="EL1993" s="244"/>
      <c r="EM1993" s="244"/>
      <c r="EN1993" s="244"/>
      <c r="EO1993" s="244"/>
      <c r="EP1993" s="244"/>
      <c r="EQ1993" s="244"/>
      <c r="ER1993" s="244"/>
      <c r="ES1993" s="244"/>
      <c r="ET1993" s="244"/>
      <c r="EU1993" s="244"/>
      <c r="EV1993" s="244"/>
      <c r="EW1993" s="244"/>
      <c r="EX1993" s="244"/>
      <c r="EY1993" s="244"/>
      <c r="EZ1993" s="244"/>
      <c r="FA1993" s="244"/>
      <c r="FB1993" s="244"/>
      <c r="FC1993" s="244"/>
      <c r="FD1993" s="244"/>
      <c r="FE1993" s="244"/>
      <c r="FF1993" s="244"/>
      <c r="FG1993" s="244"/>
      <c r="FH1993" s="244"/>
      <c r="FI1993" s="244"/>
      <c r="FJ1993" s="244"/>
      <c r="FK1993" s="244"/>
      <c r="FL1993" s="244"/>
      <c r="FM1993" s="244"/>
      <c r="FN1993" s="244"/>
      <c r="FO1993" s="244"/>
      <c r="FP1993" s="244"/>
      <c r="FQ1993" s="244"/>
      <c r="FR1993" s="244"/>
      <c r="FS1993" s="244"/>
      <c r="FT1993" s="244"/>
      <c r="FU1993" s="244"/>
      <c r="FV1993" s="244"/>
      <c r="FW1993" s="244"/>
      <c r="FX1993" s="244"/>
      <c r="FY1993" s="244"/>
      <c r="FZ1993" s="244"/>
      <c r="GA1993" s="244"/>
      <c r="GB1993" s="244"/>
      <c r="GC1993" s="244"/>
      <c r="GD1993" s="244"/>
      <c r="GE1993" s="244"/>
      <c r="GF1993" s="244"/>
      <c r="GG1993" s="244"/>
      <c r="GH1993" s="244"/>
      <c r="GI1993" s="244"/>
      <c r="GJ1993" s="244"/>
      <c r="GK1993" s="244"/>
      <c r="GL1993" s="244"/>
      <c r="GM1993" s="244"/>
      <c r="GN1993" s="244"/>
      <c r="GO1993" s="244"/>
      <c r="GP1993" s="244"/>
      <c r="GQ1993" s="244"/>
      <c r="GR1993" s="244"/>
      <c r="GS1993" s="244"/>
      <c r="GT1993" s="244"/>
      <c r="GU1993" s="244"/>
      <c r="GV1993" s="244"/>
      <c r="GW1993" s="244"/>
      <c r="GX1993" s="244"/>
      <c r="GY1993" s="244"/>
      <c r="GZ1993" s="244"/>
      <c r="HA1993" s="244"/>
      <c r="HB1993" s="244"/>
      <c r="HC1993" s="244"/>
      <c r="HD1993" s="244"/>
      <c r="HE1993" s="244"/>
      <c r="HF1993" s="244"/>
      <c r="HG1993" s="244"/>
      <c r="HH1993" s="244"/>
      <c r="HI1993" s="244"/>
      <c r="HJ1993" s="244"/>
      <c r="HK1993" s="244"/>
      <c r="HL1993" s="244"/>
      <c r="HM1993" s="244"/>
      <c r="HN1993" s="244"/>
      <c r="HO1993" s="244"/>
      <c r="HP1993" s="244"/>
      <c r="HQ1993" s="244"/>
      <c r="HR1993" s="244"/>
      <c r="HS1993" s="244"/>
      <c r="HT1993" s="244"/>
      <c r="HU1993" s="244"/>
      <c r="HV1993" s="244"/>
      <c r="HW1993" s="244"/>
      <c r="HX1993" s="244"/>
      <c r="HY1993" s="244"/>
      <c r="HZ1993" s="244"/>
      <c r="IA1993" s="244"/>
      <c r="IB1993" s="244"/>
      <c r="IC1993" s="244"/>
      <c r="ID1993" s="244"/>
      <c r="IE1993" s="244"/>
      <c r="IF1993" s="244"/>
      <c r="IG1993" s="244"/>
      <c r="IH1993" s="244"/>
      <c r="II1993" s="244"/>
      <c r="IJ1993" s="244"/>
      <c r="IK1993" s="244"/>
      <c r="IL1993" s="244"/>
      <c r="IM1993" s="244"/>
      <c r="IN1993" s="244"/>
      <c r="IO1993" s="244"/>
      <c r="IP1993" s="244"/>
      <c r="IQ1993" s="244"/>
      <c r="IR1993" s="244"/>
      <c r="IS1993" s="244"/>
      <c r="IT1993" s="244"/>
      <c r="IU1993" s="244"/>
      <c r="IV1993" s="244"/>
    </row>
    <row r="1994" spans="1:256" s="245" customFormat="1">
      <c r="A1994" s="254" t="s">
        <v>22</v>
      </c>
      <c r="B1994" s="262" t="s">
        <v>877</v>
      </c>
      <c r="C1994" s="256">
        <v>8518.35</v>
      </c>
      <c r="D1994" s="257" t="s">
        <v>878</v>
      </c>
      <c r="E1994" s="258"/>
      <c r="F1994" s="252">
        <f>C1994*E1994</f>
        <v>0</v>
      </c>
      <c r="G1994" s="253"/>
      <c r="H1994" s="243"/>
      <c r="I1994" s="244"/>
      <c r="J1994" s="244"/>
      <c r="K1994" s="244"/>
      <c r="L1994" s="244"/>
      <c r="M1994" s="244"/>
      <c r="N1994" s="244"/>
      <c r="O1994" s="244"/>
      <c r="P1994" s="244"/>
      <c r="Q1994" s="244"/>
      <c r="R1994" s="244"/>
      <c r="S1994" s="244"/>
      <c r="T1994" s="244"/>
      <c r="U1994" s="244"/>
      <c r="V1994" s="244"/>
      <c r="W1994" s="244"/>
      <c r="X1994" s="244"/>
      <c r="Y1994" s="244"/>
      <c r="Z1994" s="244"/>
      <c r="AA1994" s="244"/>
      <c r="AB1994" s="244"/>
      <c r="AC1994" s="244"/>
      <c r="AD1994" s="244"/>
      <c r="AE1994" s="244"/>
      <c r="AF1994" s="244"/>
      <c r="AG1994" s="244"/>
      <c r="AH1994" s="244"/>
      <c r="AI1994" s="244"/>
      <c r="AJ1994" s="244"/>
      <c r="AK1994" s="244"/>
      <c r="AL1994" s="244"/>
      <c r="AM1994" s="244"/>
      <c r="AN1994" s="244"/>
      <c r="AO1994" s="244"/>
      <c r="AP1994" s="244"/>
      <c r="AQ1994" s="244"/>
      <c r="AR1994" s="244"/>
      <c r="AS1994" s="244"/>
      <c r="AT1994" s="244"/>
      <c r="AU1994" s="244"/>
      <c r="AV1994" s="244"/>
      <c r="AW1994" s="244"/>
      <c r="AX1994" s="244"/>
      <c r="AY1994" s="244"/>
      <c r="AZ1994" s="244"/>
      <c r="BA1994" s="244"/>
      <c r="BB1994" s="244"/>
      <c r="BC1994" s="244"/>
      <c r="BD1994" s="244"/>
      <c r="BE1994" s="244"/>
      <c r="BF1994" s="244"/>
      <c r="BG1994" s="244"/>
      <c r="BH1994" s="244"/>
      <c r="BI1994" s="244"/>
      <c r="BJ1994" s="244"/>
      <c r="BK1994" s="244"/>
      <c r="BL1994" s="244"/>
      <c r="BM1994" s="244"/>
      <c r="BN1994" s="244"/>
      <c r="BO1994" s="244"/>
      <c r="BP1994" s="244"/>
      <c r="BQ1994" s="244"/>
      <c r="BR1994" s="244"/>
      <c r="BS1994" s="244"/>
      <c r="BT1994" s="244"/>
      <c r="BU1994" s="244"/>
      <c r="BV1994" s="244"/>
      <c r="BW1994" s="244"/>
      <c r="BX1994" s="244"/>
      <c r="BY1994" s="244"/>
      <c r="BZ1994" s="244"/>
      <c r="CA1994" s="244"/>
      <c r="CB1994" s="244"/>
      <c r="CC1994" s="244"/>
      <c r="CD1994" s="244"/>
      <c r="CE1994" s="244"/>
      <c r="CF1994" s="244"/>
      <c r="CG1994" s="244"/>
      <c r="CH1994" s="244"/>
      <c r="CI1994" s="244"/>
      <c r="CJ1994" s="244"/>
      <c r="CK1994" s="244"/>
      <c r="CL1994" s="244"/>
      <c r="CM1994" s="244"/>
      <c r="CN1994" s="244"/>
      <c r="CO1994" s="244"/>
      <c r="CP1994" s="244"/>
      <c r="CQ1994" s="244"/>
      <c r="CR1994" s="244"/>
      <c r="CS1994" s="244"/>
      <c r="CT1994" s="244"/>
      <c r="CU1994" s="244"/>
      <c r="CV1994" s="244"/>
      <c r="CW1994" s="244"/>
      <c r="CX1994" s="244"/>
      <c r="CY1994" s="244"/>
      <c r="CZ1994" s="244"/>
      <c r="DA1994" s="244"/>
      <c r="DB1994" s="244"/>
      <c r="DC1994" s="244"/>
      <c r="DD1994" s="244"/>
      <c r="DE1994" s="244"/>
      <c r="DF1994" s="244"/>
      <c r="DG1994" s="244"/>
      <c r="DH1994" s="244"/>
      <c r="DI1994" s="244"/>
      <c r="DJ1994" s="244"/>
      <c r="DK1994" s="244"/>
      <c r="DL1994" s="244"/>
      <c r="DM1994" s="244"/>
      <c r="DN1994" s="244"/>
      <c r="DO1994" s="244"/>
      <c r="DP1994" s="244"/>
      <c r="DQ1994" s="244"/>
      <c r="DR1994" s="244"/>
      <c r="DS1994" s="244"/>
      <c r="DT1994" s="244"/>
      <c r="DU1994" s="244"/>
      <c r="DV1994" s="244"/>
      <c r="DW1994" s="244"/>
      <c r="DX1994" s="244"/>
      <c r="DY1994" s="244"/>
      <c r="DZ1994" s="244"/>
      <c r="EA1994" s="244"/>
      <c r="EB1994" s="244"/>
      <c r="EC1994" s="244"/>
      <c r="ED1994" s="244"/>
      <c r="EE1994" s="244"/>
      <c r="EF1994" s="244"/>
      <c r="EG1994" s="244"/>
      <c r="EH1994" s="244"/>
      <c r="EI1994" s="244"/>
      <c r="EJ1994" s="244"/>
      <c r="EK1994" s="244"/>
      <c r="EL1994" s="244"/>
      <c r="EM1994" s="244"/>
      <c r="EN1994" s="244"/>
      <c r="EO1994" s="244"/>
      <c r="EP1994" s="244"/>
      <c r="EQ1994" s="244"/>
      <c r="ER1994" s="244"/>
      <c r="ES1994" s="244"/>
      <c r="ET1994" s="244"/>
      <c r="EU1994" s="244"/>
      <c r="EV1994" s="244"/>
      <c r="EW1994" s="244"/>
      <c r="EX1994" s="244"/>
      <c r="EY1994" s="244"/>
      <c r="EZ1994" s="244"/>
      <c r="FA1994" s="244"/>
      <c r="FB1994" s="244"/>
      <c r="FC1994" s="244"/>
      <c r="FD1994" s="244"/>
      <c r="FE1994" s="244"/>
      <c r="FF1994" s="244"/>
      <c r="FG1994" s="244"/>
      <c r="FH1994" s="244"/>
      <c r="FI1994" s="244"/>
      <c r="FJ1994" s="244"/>
      <c r="FK1994" s="244"/>
      <c r="FL1994" s="244"/>
      <c r="FM1994" s="244"/>
      <c r="FN1994" s="244"/>
      <c r="FO1994" s="244"/>
      <c r="FP1994" s="244"/>
      <c r="FQ1994" s="244"/>
      <c r="FR1994" s="244"/>
      <c r="FS1994" s="244"/>
      <c r="FT1994" s="244"/>
      <c r="FU1994" s="244"/>
      <c r="FV1994" s="244"/>
      <c r="FW1994" s="244"/>
      <c r="FX1994" s="244"/>
      <c r="FY1994" s="244"/>
      <c r="FZ1994" s="244"/>
      <c r="GA1994" s="244"/>
      <c r="GB1994" s="244"/>
      <c r="GC1994" s="244"/>
      <c r="GD1994" s="244"/>
      <c r="GE1994" s="244"/>
      <c r="GF1994" s="244"/>
      <c r="GG1994" s="244"/>
      <c r="GH1994" s="244"/>
      <c r="GI1994" s="244"/>
      <c r="GJ1994" s="244"/>
      <c r="GK1994" s="244"/>
      <c r="GL1994" s="244"/>
      <c r="GM1994" s="244"/>
      <c r="GN1994" s="244"/>
      <c r="GO1994" s="244"/>
      <c r="GP1994" s="244"/>
      <c r="GQ1994" s="244"/>
      <c r="GR1994" s="244"/>
      <c r="GS1994" s="244"/>
      <c r="GT1994" s="244"/>
      <c r="GU1994" s="244"/>
      <c r="GV1994" s="244"/>
      <c r="GW1994" s="244"/>
      <c r="GX1994" s="244"/>
      <c r="GY1994" s="244"/>
      <c r="GZ1994" s="244"/>
      <c r="HA1994" s="244"/>
      <c r="HB1994" s="244"/>
      <c r="HC1994" s="244"/>
      <c r="HD1994" s="244"/>
      <c r="HE1994" s="244"/>
      <c r="HF1994" s="244"/>
      <c r="HG1994" s="244"/>
      <c r="HH1994" s="244"/>
      <c r="HI1994" s="244"/>
      <c r="HJ1994" s="244"/>
      <c r="HK1994" s="244"/>
      <c r="HL1994" s="244"/>
      <c r="HM1994" s="244"/>
      <c r="HN1994" s="244"/>
      <c r="HO1994" s="244"/>
      <c r="HP1994" s="244"/>
      <c r="HQ1994" s="244"/>
      <c r="HR1994" s="244"/>
      <c r="HS1994" s="244"/>
      <c r="HT1994" s="244"/>
      <c r="HU1994" s="244"/>
      <c r="HV1994" s="244"/>
      <c r="HW1994" s="244"/>
      <c r="HX1994" s="244"/>
      <c r="HY1994" s="244"/>
      <c r="HZ1994" s="244"/>
      <c r="IA1994" s="244"/>
      <c r="IB1994" s="244"/>
      <c r="IC1994" s="244"/>
      <c r="ID1994" s="244"/>
      <c r="IE1994" s="244"/>
      <c r="IF1994" s="244"/>
      <c r="IG1994" s="244"/>
      <c r="IH1994" s="244"/>
      <c r="II1994" s="244"/>
      <c r="IJ1994" s="244"/>
      <c r="IK1994" s="244"/>
      <c r="IL1994" s="244"/>
      <c r="IM1994" s="244"/>
      <c r="IN1994" s="244"/>
      <c r="IO1994" s="244"/>
      <c r="IP1994" s="244"/>
      <c r="IQ1994" s="244"/>
      <c r="IR1994" s="244"/>
      <c r="IS1994" s="244"/>
      <c r="IT1994" s="244"/>
      <c r="IU1994" s="244"/>
      <c r="IV1994" s="244"/>
    </row>
    <row r="1995" spans="1:256" s="245" customFormat="1">
      <c r="A1995" s="254" t="s">
        <v>24</v>
      </c>
      <c r="B1995" s="262" t="s">
        <v>879</v>
      </c>
      <c r="C1995" s="256">
        <v>22229.07</v>
      </c>
      <c r="D1995" s="257" t="s">
        <v>878</v>
      </c>
      <c r="E1995" s="258"/>
      <c r="F1995" s="252">
        <f>C1995*E1995</f>
        <v>0</v>
      </c>
      <c r="G1995" s="253"/>
      <c r="H1995" s="243"/>
      <c r="I1995" s="244"/>
      <c r="J1995" s="244"/>
      <c r="K1995" s="244"/>
      <c r="L1995" s="244"/>
      <c r="M1995" s="244"/>
      <c r="N1995" s="244"/>
      <c r="O1995" s="244"/>
      <c r="P1995" s="244"/>
      <c r="Q1995" s="244"/>
      <c r="R1995" s="244"/>
      <c r="S1995" s="244"/>
      <c r="T1995" s="244"/>
      <c r="U1995" s="244"/>
      <c r="V1995" s="244"/>
      <c r="W1995" s="244"/>
      <c r="X1995" s="244"/>
      <c r="Y1995" s="244"/>
      <c r="Z1995" s="244"/>
      <c r="AA1995" s="244"/>
      <c r="AB1995" s="244"/>
      <c r="AC1995" s="244"/>
      <c r="AD1995" s="244"/>
      <c r="AE1995" s="244"/>
      <c r="AF1995" s="244"/>
      <c r="AG1995" s="244"/>
      <c r="AH1995" s="244"/>
      <c r="AI1995" s="244"/>
      <c r="AJ1995" s="244"/>
      <c r="AK1995" s="244"/>
      <c r="AL1995" s="244"/>
      <c r="AM1995" s="244"/>
      <c r="AN1995" s="244"/>
      <c r="AO1995" s="244"/>
      <c r="AP1995" s="244"/>
      <c r="AQ1995" s="244"/>
      <c r="AR1995" s="244"/>
      <c r="AS1995" s="244"/>
      <c r="AT1995" s="244"/>
      <c r="AU1995" s="244"/>
      <c r="AV1995" s="244"/>
      <c r="AW1995" s="244"/>
      <c r="AX1995" s="244"/>
      <c r="AY1995" s="244"/>
      <c r="AZ1995" s="244"/>
      <c r="BA1995" s="244"/>
      <c r="BB1995" s="244"/>
      <c r="BC1995" s="244"/>
      <c r="BD1995" s="244"/>
      <c r="BE1995" s="244"/>
      <c r="BF1995" s="244"/>
      <c r="BG1995" s="244"/>
      <c r="BH1995" s="244"/>
      <c r="BI1995" s="244"/>
      <c r="BJ1995" s="244"/>
      <c r="BK1995" s="244"/>
      <c r="BL1995" s="244"/>
      <c r="BM1995" s="244"/>
      <c r="BN1995" s="244"/>
      <c r="BO1995" s="244"/>
      <c r="BP1995" s="244"/>
      <c r="BQ1995" s="244"/>
      <c r="BR1995" s="244"/>
      <c r="BS1995" s="244"/>
      <c r="BT1995" s="244"/>
      <c r="BU1995" s="244"/>
      <c r="BV1995" s="244"/>
      <c r="BW1995" s="244"/>
      <c r="BX1995" s="244"/>
      <c r="BY1995" s="244"/>
      <c r="BZ1995" s="244"/>
      <c r="CA1995" s="244"/>
      <c r="CB1995" s="244"/>
      <c r="CC1995" s="244"/>
      <c r="CD1995" s="244"/>
      <c r="CE1995" s="244"/>
      <c r="CF1995" s="244"/>
      <c r="CG1995" s="244"/>
      <c r="CH1995" s="244"/>
      <c r="CI1995" s="244"/>
      <c r="CJ1995" s="244"/>
      <c r="CK1995" s="244"/>
      <c r="CL1995" s="244"/>
      <c r="CM1995" s="244"/>
      <c r="CN1995" s="244"/>
      <c r="CO1995" s="244"/>
      <c r="CP1995" s="244"/>
      <c r="CQ1995" s="244"/>
      <c r="CR1995" s="244"/>
      <c r="CS1995" s="244"/>
      <c r="CT1995" s="244"/>
      <c r="CU1995" s="244"/>
      <c r="CV1995" s="244"/>
      <c r="CW1995" s="244"/>
      <c r="CX1995" s="244"/>
      <c r="CY1995" s="244"/>
      <c r="CZ1995" s="244"/>
      <c r="DA1995" s="244"/>
      <c r="DB1995" s="244"/>
      <c r="DC1995" s="244"/>
      <c r="DD1995" s="244"/>
      <c r="DE1995" s="244"/>
      <c r="DF1995" s="244"/>
      <c r="DG1995" s="244"/>
      <c r="DH1995" s="244"/>
      <c r="DI1995" s="244"/>
      <c r="DJ1995" s="244"/>
      <c r="DK1995" s="244"/>
      <c r="DL1995" s="244"/>
      <c r="DM1995" s="244"/>
      <c r="DN1995" s="244"/>
      <c r="DO1995" s="244"/>
      <c r="DP1995" s="244"/>
      <c r="DQ1995" s="244"/>
      <c r="DR1995" s="244"/>
      <c r="DS1995" s="244"/>
      <c r="DT1995" s="244"/>
      <c r="DU1995" s="244"/>
      <c r="DV1995" s="244"/>
      <c r="DW1995" s="244"/>
      <c r="DX1995" s="244"/>
      <c r="DY1995" s="244"/>
      <c r="DZ1995" s="244"/>
      <c r="EA1995" s="244"/>
      <c r="EB1995" s="244"/>
      <c r="EC1995" s="244"/>
      <c r="ED1995" s="244"/>
      <c r="EE1995" s="244"/>
      <c r="EF1995" s="244"/>
      <c r="EG1995" s="244"/>
      <c r="EH1995" s="244"/>
      <c r="EI1995" s="244"/>
      <c r="EJ1995" s="244"/>
      <c r="EK1995" s="244"/>
      <c r="EL1995" s="244"/>
      <c r="EM1995" s="244"/>
      <c r="EN1995" s="244"/>
      <c r="EO1995" s="244"/>
      <c r="EP1995" s="244"/>
      <c r="EQ1995" s="244"/>
      <c r="ER1995" s="244"/>
      <c r="ES1995" s="244"/>
      <c r="ET1995" s="244"/>
      <c r="EU1995" s="244"/>
      <c r="EV1995" s="244"/>
      <c r="EW1995" s="244"/>
      <c r="EX1995" s="244"/>
      <c r="EY1995" s="244"/>
      <c r="EZ1995" s="244"/>
      <c r="FA1995" s="244"/>
      <c r="FB1995" s="244"/>
      <c r="FC1995" s="244"/>
      <c r="FD1995" s="244"/>
      <c r="FE1995" s="244"/>
      <c r="FF1995" s="244"/>
      <c r="FG1995" s="244"/>
      <c r="FH1995" s="244"/>
      <c r="FI1995" s="244"/>
      <c r="FJ1995" s="244"/>
      <c r="FK1995" s="244"/>
      <c r="FL1995" s="244"/>
      <c r="FM1995" s="244"/>
      <c r="FN1995" s="244"/>
      <c r="FO1995" s="244"/>
      <c r="FP1995" s="244"/>
      <c r="FQ1995" s="244"/>
      <c r="FR1995" s="244"/>
      <c r="FS1995" s="244"/>
      <c r="FT1995" s="244"/>
      <c r="FU1995" s="244"/>
      <c r="FV1995" s="244"/>
      <c r="FW1995" s="244"/>
      <c r="FX1995" s="244"/>
      <c r="FY1995" s="244"/>
      <c r="FZ1995" s="244"/>
      <c r="GA1995" s="244"/>
      <c r="GB1995" s="244"/>
      <c r="GC1995" s="244"/>
      <c r="GD1995" s="244"/>
      <c r="GE1995" s="244"/>
      <c r="GF1995" s="244"/>
      <c r="GG1995" s="244"/>
      <c r="GH1995" s="244"/>
      <c r="GI1995" s="244"/>
      <c r="GJ1995" s="244"/>
      <c r="GK1995" s="244"/>
      <c r="GL1995" s="244"/>
      <c r="GM1995" s="244"/>
      <c r="GN1995" s="244"/>
      <c r="GO1995" s="244"/>
      <c r="GP1995" s="244"/>
      <c r="GQ1995" s="244"/>
      <c r="GR1995" s="244"/>
      <c r="GS1995" s="244"/>
      <c r="GT1995" s="244"/>
      <c r="GU1995" s="244"/>
      <c r="GV1995" s="244"/>
      <c r="GW1995" s="244"/>
      <c r="GX1995" s="244"/>
      <c r="GY1995" s="244"/>
      <c r="GZ1995" s="244"/>
      <c r="HA1995" s="244"/>
      <c r="HB1995" s="244"/>
      <c r="HC1995" s="244"/>
      <c r="HD1995" s="244"/>
      <c r="HE1995" s="244"/>
      <c r="HF1995" s="244"/>
      <c r="HG1995" s="244"/>
      <c r="HH1995" s="244"/>
      <c r="HI1995" s="244"/>
      <c r="HJ1995" s="244"/>
      <c r="HK1995" s="244"/>
      <c r="HL1995" s="244"/>
      <c r="HM1995" s="244"/>
      <c r="HN1995" s="244"/>
      <c r="HO1995" s="244"/>
      <c r="HP1995" s="244"/>
      <c r="HQ1995" s="244"/>
      <c r="HR1995" s="244"/>
      <c r="HS1995" s="244"/>
      <c r="HT1995" s="244"/>
      <c r="HU1995" s="244"/>
      <c r="HV1995" s="244"/>
      <c r="HW1995" s="244"/>
      <c r="HX1995" s="244"/>
      <c r="HY1995" s="244"/>
      <c r="HZ1995" s="244"/>
      <c r="IA1995" s="244"/>
      <c r="IB1995" s="244"/>
      <c r="IC1995" s="244"/>
      <c r="ID1995" s="244"/>
      <c r="IE1995" s="244"/>
      <c r="IF1995" s="244"/>
      <c r="IG1995" s="244"/>
      <c r="IH1995" s="244"/>
      <c r="II1995" s="244"/>
      <c r="IJ1995" s="244"/>
      <c r="IK1995" s="244"/>
      <c r="IL1995" s="244"/>
      <c r="IM1995" s="244"/>
      <c r="IN1995" s="244"/>
      <c r="IO1995" s="244"/>
      <c r="IP1995" s="244"/>
      <c r="IQ1995" s="244"/>
      <c r="IR1995" s="244"/>
      <c r="IS1995" s="244"/>
      <c r="IT1995" s="244"/>
      <c r="IU1995" s="244"/>
      <c r="IV1995" s="244"/>
    </row>
    <row r="1996" spans="1:256" s="245" customFormat="1" ht="21" customHeight="1">
      <c r="A1996" s="254" t="s">
        <v>27</v>
      </c>
      <c r="B1996" s="262" t="s">
        <v>880</v>
      </c>
      <c r="C1996" s="256">
        <v>5.17</v>
      </c>
      <c r="D1996" s="257" t="s">
        <v>866</v>
      </c>
      <c r="E1996" s="258"/>
      <c r="F1996" s="252">
        <f>C1996*E1996</f>
        <v>0</v>
      </c>
      <c r="G1996" s="253"/>
      <c r="H1996" s="243"/>
      <c r="I1996" s="244"/>
      <c r="J1996" s="244"/>
      <c r="K1996" s="244"/>
      <c r="L1996" s="244"/>
      <c r="M1996" s="244"/>
      <c r="N1996" s="244"/>
      <c r="O1996" s="244"/>
      <c r="P1996" s="244"/>
      <c r="Q1996" s="244"/>
      <c r="R1996" s="244"/>
      <c r="S1996" s="244"/>
      <c r="T1996" s="244"/>
      <c r="U1996" s="244"/>
      <c r="V1996" s="244"/>
      <c r="W1996" s="244"/>
      <c r="X1996" s="244"/>
      <c r="Y1996" s="244"/>
      <c r="Z1996" s="244"/>
      <c r="AA1996" s="244"/>
      <c r="AB1996" s="244"/>
      <c r="AC1996" s="244"/>
      <c r="AD1996" s="244"/>
      <c r="AE1996" s="244"/>
      <c r="AF1996" s="244"/>
      <c r="AG1996" s="244"/>
      <c r="AH1996" s="244"/>
      <c r="AI1996" s="244"/>
      <c r="AJ1996" s="244"/>
      <c r="AK1996" s="244"/>
      <c r="AL1996" s="244"/>
      <c r="AM1996" s="244"/>
      <c r="AN1996" s="244"/>
      <c r="AO1996" s="244"/>
      <c r="AP1996" s="244"/>
      <c r="AQ1996" s="244"/>
      <c r="AR1996" s="244"/>
      <c r="AS1996" s="244"/>
      <c r="AT1996" s="244"/>
      <c r="AU1996" s="244"/>
      <c r="AV1996" s="244"/>
      <c r="AW1996" s="244"/>
      <c r="AX1996" s="244"/>
      <c r="AY1996" s="244"/>
      <c r="AZ1996" s="244"/>
      <c r="BA1996" s="244"/>
      <c r="BB1996" s="244"/>
      <c r="BC1996" s="244"/>
      <c r="BD1996" s="244"/>
      <c r="BE1996" s="244"/>
      <c r="BF1996" s="244"/>
      <c r="BG1996" s="244"/>
      <c r="BH1996" s="244"/>
      <c r="BI1996" s="244"/>
      <c r="BJ1996" s="244"/>
      <c r="BK1996" s="244"/>
      <c r="BL1996" s="244"/>
      <c r="BM1996" s="244"/>
      <c r="BN1996" s="244"/>
      <c r="BO1996" s="244"/>
      <c r="BP1996" s="244"/>
      <c r="BQ1996" s="244"/>
      <c r="BR1996" s="244"/>
      <c r="BS1996" s="244"/>
      <c r="BT1996" s="244"/>
      <c r="BU1996" s="244"/>
      <c r="BV1996" s="244"/>
      <c r="BW1996" s="244"/>
      <c r="BX1996" s="244"/>
      <c r="BY1996" s="244"/>
      <c r="BZ1996" s="244"/>
      <c r="CA1996" s="244"/>
      <c r="CB1996" s="244"/>
      <c r="CC1996" s="244"/>
      <c r="CD1996" s="244"/>
      <c r="CE1996" s="244"/>
      <c r="CF1996" s="244"/>
      <c r="CG1996" s="244"/>
      <c r="CH1996" s="244"/>
      <c r="CI1996" s="244"/>
      <c r="CJ1996" s="244"/>
      <c r="CK1996" s="244"/>
      <c r="CL1996" s="244"/>
      <c r="CM1996" s="244"/>
      <c r="CN1996" s="244"/>
      <c r="CO1996" s="244"/>
      <c r="CP1996" s="244"/>
      <c r="CQ1996" s="244"/>
      <c r="CR1996" s="244"/>
      <c r="CS1996" s="244"/>
      <c r="CT1996" s="244"/>
      <c r="CU1996" s="244"/>
      <c r="CV1996" s="244"/>
      <c r="CW1996" s="244"/>
      <c r="CX1996" s="244"/>
      <c r="CY1996" s="244"/>
      <c r="CZ1996" s="244"/>
      <c r="DA1996" s="244"/>
      <c r="DB1996" s="244"/>
      <c r="DC1996" s="244"/>
      <c r="DD1996" s="244"/>
      <c r="DE1996" s="244"/>
      <c r="DF1996" s="244"/>
      <c r="DG1996" s="244"/>
      <c r="DH1996" s="244"/>
      <c r="DI1996" s="244"/>
      <c r="DJ1996" s="244"/>
      <c r="DK1996" s="244"/>
      <c r="DL1996" s="244"/>
      <c r="DM1996" s="244"/>
      <c r="DN1996" s="244"/>
      <c r="DO1996" s="244"/>
      <c r="DP1996" s="244"/>
      <c r="DQ1996" s="244"/>
      <c r="DR1996" s="244"/>
      <c r="DS1996" s="244"/>
      <c r="DT1996" s="244"/>
      <c r="DU1996" s="244"/>
      <c r="DV1996" s="244"/>
      <c r="DW1996" s="244"/>
      <c r="DX1996" s="244"/>
      <c r="DY1996" s="244"/>
      <c r="DZ1996" s="244"/>
      <c r="EA1996" s="244"/>
      <c r="EB1996" s="244"/>
      <c r="EC1996" s="244"/>
      <c r="ED1996" s="244"/>
      <c r="EE1996" s="244"/>
      <c r="EF1996" s="244"/>
      <c r="EG1996" s="244"/>
      <c r="EH1996" s="244"/>
      <c r="EI1996" s="244"/>
      <c r="EJ1996" s="244"/>
      <c r="EK1996" s="244"/>
      <c r="EL1996" s="244"/>
      <c r="EM1996" s="244"/>
      <c r="EN1996" s="244"/>
      <c r="EO1996" s="244"/>
      <c r="EP1996" s="244"/>
      <c r="EQ1996" s="244"/>
      <c r="ER1996" s="244"/>
      <c r="ES1996" s="244"/>
      <c r="ET1996" s="244"/>
      <c r="EU1996" s="244"/>
      <c r="EV1996" s="244"/>
      <c r="EW1996" s="244"/>
      <c r="EX1996" s="244"/>
      <c r="EY1996" s="244"/>
      <c r="EZ1996" s="244"/>
      <c r="FA1996" s="244"/>
      <c r="FB1996" s="244"/>
      <c r="FC1996" s="244"/>
      <c r="FD1996" s="244"/>
      <c r="FE1996" s="244"/>
      <c r="FF1996" s="244"/>
      <c r="FG1996" s="244"/>
      <c r="FH1996" s="244"/>
      <c r="FI1996" s="244"/>
      <c r="FJ1996" s="244"/>
      <c r="FK1996" s="244"/>
      <c r="FL1996" s="244"/>
      <c r="FM1996" s="244"/>
      <c r="FN1996" s="244"/>
      <c r="FO1996" s="244"/>
      <c r="FP1996" s="244"/>
      <c r="FQ1996" s="244"/>
      <c r="FR1996" s="244"/>
      <c r="FS1996" s="244"/>
      <c r="FT1996" s="244"/>
      <c r="FU1996" s="244"/>
      <c r="FV1996" s="244"/>
      <c r="FW1996" s="244"/>
      <c r="FX1996" s="244"/>
      <c r="FY1996" s="244"/>
      <c r="FZ1996" s="244"/>
      <c r="GA1996" s="244"/>
      <c r="GB1996" s="244"/>
      <c r="GC1996" s="244"/>
      <c r="GD1996" s="244"/>
      <c r="GE1996" s="244"/>
      <c r="GF1996" s="244"/>
      <c r="GG1996" s="244"/>
      <c r="GH1996" s="244"/>
      <c r="GI1996" s="244"/>
      <c r="GJ1996" s="244"/>
      <c r="GK1996" s="244"/>
      <c r="GL1996" s="244"/>
      <c r="GM1996" s="244"/>
      <c r="GN1996" s="244"/>
      <c r="GO1996" s="244"/>
      <c r="GP1996" s="244"/>
      <c r="GQ1996" s="244"/>
      <c r="GR1996" s="244"/>
      <c r="GS1996" s="244"/>
      <c r="GT1996" s="244"/>
      <c r="GU1996" s="244"/>
      <c r="GV1996" s="244"/>
      <c r="GW1996" s="244"/>
      <c r="GX1996" s="244"/>
      <c r="GY1996" s="244"/>
      <c r="GZ1996" s="244"/>
      <c r="HA1996" s="244"/>
      <c r="HB1996" s="244"/>
      <c r="HC1996" s="244"/>
      <c r="HD1996" s="244"/>
      <c r="HE1996" s="244"/>
      <c r="HF1996" s="244"/>
      <c r="HG1996" s="244"/>
      <c r="HH1996" s="244"/>
      <c r="HI1996" s="244"/>
      <c r="HJ1996" s="244"/>
      <c r="HK1996" s="244"/>
      <c r="HL1996" s="244"/>
      <c r="HM1996" s="244"/>
      <c r="HN1996" s="244"/>
      <c r="HO1996" s="244"/>
      <c r="HP1996" s="244"/>
      <c r="HQ1996" s="244"/>
      <c r="HR1996" s="244"/>
      <c r="HS1996" s="244"/>
      <c r="HT1996" s="244"/>
      <c r="HU1996" s="244"/>
      <c r="HV1996" s="244"/>
      <c r="HW1996" s="244"/>
      <c r="HX1996" s="244"/>
      <c r="HY1996" s="244"/>
      <c r="HZ1996" s="244"/>
      <c r="IA1996" s="244"/>
      <c r="IB1996" s="244"/>
      <c r="IC1996" s="244"/>
      <c r="ID1996" s="244"/>
      <c r="IE1996" s="244"/>
      <c r="IF1996" s="244"/>
      <c r="IG1996" s="244"/>
      <c r="IH1996" s="244"/>
      <c r="II1996" s="244"/>
      <c r="IJ1996" s="244"/>
      <c r="IK1996" s="244"/>
      <c r="IL1996" s="244"/>
      <c r="IM1996" s="244"/>
      <c r="IN1996" s="244"/>
      <c r="IO1996" s="244"/>
      <c r="IP1996" s="244"/>
      <c r="IQ1996" s="244"/>
      <c r="IR1996" s="244"/>
      <c r="IS1996" s="244"/>
      <c r="IT1996" s="244"/>
      <c r="IU1996" s="244"/>
      <c r="IV1996" s="244"/>
    </row>
    <row r="1997" spans="1:256" s="245" customFormat="1">
      <c r="A1997" s="254" t="s">
        <v>30</v>
      </c>
      <c r="B1997" s="262" t="s">
        <v>881</v>
      </c>
      <c r="C1997" s="256">
        <v>21615.59</v>
      </c>
      <c r="D1997" s="257" t="s">
        <v>26</v>
      </c>
      <c r="E1997" s="258"/>
      <c r="F1997" s="252">
        <f>C1997*E1997</f>
        <v>0</v>
      </c>
      <c r="G1997" s="253">
        <f>SUM(F1981:F1997)</f>
        <v>0</v>
      </c>
      <c r="H1997" s="243"/>
      <c r="I1997" s="244"/>
      <c r="J1997" s="244"/>
      <c r="K1997" s="244"/>
      <c r="L1997" s="244"/>
      <c r="M1997" s="244"/>
      <c r="N1997" s="244"/>
      <c r="O1997" s="244"/>
      <c r="P1997" s="244"/>
      <c r="Q1997" s="244"/>
      <c r="R1997" s="244"/>
      <c r="S1997" s="244"/>
      <c r="T1997" s="244"/>
      <c r="U1997" s="244"/>
      <c r="V1997" s="244"/>
      <c r="W1997" s="244"/>
      <c r="X1997" s="244"/>
      <c r="Y1997" s="244"/>
      <c r="Z1997" s="244"/>
      <c r="AA1997" s="244"/>
      <c r="AB1997" s="244"/>
      <c r="AC1997" s="244"/>
      <c r="AD1997" s="244"/>
      <c r="AE1997" s="244"/>
      <c r="AF1997" s="244"/>
      <c r="AG1997" s="244"/>
      <c r="AH1997" s="244"/>
      <c r="AI1997" s="244"/>
      <c r="AJ1997" s="244"/>
      <c r="AK1997" s="244"/>
      <c r="AL1997" s="244"/>
      <c r="AM1997" s="244"/>
      <c r="AN1997" s="244"/>
      <c r="AO1997" s="244"/>
      <c r="AP1997" s="244"/>
      <c r="AQ1997" s="244"/>
      <c r="AR1997" s="244"/>
      <c r="AS1997" s="244"/>
      <c r="AT1997" s="244"/>
      <c r="AU1997" s="244"/>
      <c r="AV1997" s="244"/>
      <c r="AW1997" s="244"/>
      <c r="AX1997" s="244"/>
      <c r="AY1997" s="244"/>
      <c r="AZ1997" s="244"/>
      <c r="BA1997" s="244"/>
      <c r="BB1997" s="244"/>
      <c r="BC1997" s="244"/>
      <c r="BD1997" s="244"/>
      <c r="BE1997" s="244"/>
      <c r="BF1997" s="244"/>
      <c r="BG1997" s="244"/>
      <c r="BH1997" s="244"/>
      <c r="BI1997" s="244"/>
      <c r="BJ1997" s="244"/>
      <c r="BK1997" s="244"/>
      <c r="BL1997" s="244"/>
      <c r="BM1997" s="244"/>
      <c r="BN1997" s="244"/>
      <c r="BO1997" s="244"/>
      <c r="BP1997" s="244"/>
      <c r="BQ1997" s="244"/>
      <c r="BR1997" s="244"/>
      <c r="BS1997" s="244"/>
      <c r="BT1997" s="244"/>
      <c r="BU1997" s="244"/>
      <c r="BV1997" s="244"/>
      <c r="BW1997" s="244"/>
      <c r="BX1997" s="244"/>
      <c r="BY1997" s="244"/>
      <c r="BZ1997" s="244"/>
      <c r="CA1997" s="244"/>
      <c r="CB1997" s="244"/>
      <c r="CC1997" s="244"/>
      <c r="CD1997" s="244"/>
      <c r="CE1997" s="244"/>
      <c r="CF1997" s="244"/>
      <c r="CG1997" s="244"/>
      <c r="CH1997" s="244"/>
      <c r="CI1997" s="244"/>
      <c r="CJ1997" s="244"/>
      <c r="CK1997" s="244"/>
      <c r="CL1997" s="244"/>
      <c r="CM1997" s="244"/>
      <c r="CN1997" s="244"/>
      <c r="CO1997" s="244"/>
      <c r="CP1997" s="244"/>
      <c r="CQ1997" s="244"/>
      <c r="CR1997" s="244"/>
      <c r="CS1997" s="244"/>
      <c r="CT1997" s="244"/>
      <c r="CU1997" s="244"/>
      <c r="CV1997" s="244"/>
      <c r="CW1997" s="244"/>
      <c r="CX1997" s="244"/>
      <c r="CY1997" s="244"/>
      <c r="CZ1997" s="244"/>
      <c r="DA1997" s="244"/>
      <c r="DB1997" s="244"/>
      <c r="DC1997" s="244"/>
      <c r="DD1997" s="244"/>
      <c r="DE1997" s="244"/>
      <c r="DF1997" s="244"/>
      <c r="DG1997" s="244"/>
      <c r="DH1997" s="244"/>
      <c r="DI1997" s="244"/>
      <c r="DJ1997" s="244"/>
      <c r="DK1997" s="244"/>
      <c r="DL1997" s="244"/>
      <c r="DM1997" s="244"/>
      <c r="DN1997" s="244"/>
      <c r="DO1997" s="244"/>
      <c r="DP1997" s="244"/>
      <c r="DQ1997" s="244"/>
      <c r="DR1997" s="244"/>
      <c r="DS1997" s="244"/>
      <c r="DT1997" s="244"/>
      <c r="DU1997" s="244"/>
      <c r="DV1997" s="244"/>
      <c r="DW1997" s="244"/>
      <c r="DX1997" s="244"/>
      <c r="DY1997" s="244"/>
      <c r="DZ1997" s="244"/>
      <c r="EA1997" s="244"/>
      <c r="EB1997" s="244"/>
      <c r="EC1997" s="244"/>
      <c r="ED1997" s="244"/>
      <c r="EE1997" s="244"/>
      <c r="EF1997" s="244"/>
      <c r="EG1997" s="244"/>
      <c r="EH1997" s="244"/>
      <c r="EI1997" s="244"/>
      <c r="EJ1997" s="244"/>
      <c r="EK1997" s="244"/>
      <c r="EL1997" s="244"/>
      <c r="EM1997" s="244"/>
      <c r="EN1997" s="244"/>
      <c r="EO1997" s="244"/>
      <c r="EP1997" s="244"/>
      <c r="EQ1997" s="244"/>
      <c r="ER1997" s="244"/>
      <c r="ES1997" s="244"/>
      <c r="ET1997" s="244"/>
      <c r="EU1997" s="244"/>
      <c r="EV1997" s="244"/>
      <c r="EW1997" s="244"/>
      <c r="EX1997" s="244"/>
      <c r="EY1997" s="244"/>
      <c r="EZ1997" s="244"/>
      <c r="FA1997" s="244"/>
      <c r="FB1997" s="244"/>
      <c r="FC1997" s="244"/>
      <c r="FD1997" s="244"/>
      <c r="FE1997" s="244"/>
      <c r="FF1997" s="244"/>
      <c r="FG1997" s="244"/>
      <c r="FH1997" s="244"/>
      <c r="FI1997" s="244"/>
      <c r="FJ1997" s="244"/>
      <c r="FK1997" s="244"/>
      <c r="FL1997" s="244"/>
      <c r="FM1997" s="244"/>
      <c r="FN1997" s="244"/>
      <c r="FO1997" s="244"/>
      <c r="FP1997" s="244"/>
      <c r="FQ1997" s="244"/>
      <c r="FR1997" s="244"/>
      <c r="FS1997" s="244"/>
      <c r="FT1997" s="244"/>
      <c r="FU1997" s="244"/>
      <c r="FV1997" s="244"/>
      <c r="FW1997" s="244"/>
      <c r="FX1997" s="244"/>
      <c r="FY1997" s="244"/>
      <c r="FZ1997" s="244"/>
      <c r="GA1997" s="244"/>
      <c r="GB1997" s="244"/>
      <c r="GC1997" s="244"/>
      <c r="GD1997" s="244"/>
      <c r="GE1997" s="244"/>
      <c r="GF1997" s="244"/>
      <c r="GG1997" s="244"/>
      <c r="GH1997" s="244"/>
      <c r="GI1997" s="244"/>
      <c r="GJ1997" s="244"/>
      <c r="GK1997" s="244"/>
      <c r="GL1997" s="244"/>
      <c r="GM1997" s="244"/>
      <c r="GN1997" s="244"/>
      <c r="GO1997" s="244"/>
      <c r="GP1997" s="244"/>
      <c r="GQ1997" s="244"/>
      <c r="GR1997" s="244"/>
      <c r="GS1997" s="244"/>
      <c r="GT1997" s="244"/>
      <c r="GU1997" s="244"/>
      <c r="GV1997" s="244"/>
      <c r="GW1997" s="244"/>
      <c r="GX1997" s="244"/>
      <c r="GY1997" s="244"/>
      <c r="GZ1997" s="244"/>
      <c r="HA1997" s="244"/>
      <c r="HB1997" s="244"/>
      <c r="HC1997" s="244"/>
      <c r="HD1997" s="244"/>
      <c r="HE1997" s="244"/>
      <c r="HF1997" s="244"/>
      <c r="HG1997" s="244"/>
      <c r="HH1997" s="244"/>
      <c r="HI1997" s="244"/>
      <c r="HJ1997" s="244"/>
      <c r="HK1997" s="244"/>
      <c r="HL1997" s="244"/>
      <c r="HM1997" s="244"/>
      <c r="HN1997" s="244"/>
      <c r="HO1997" s="244"/>
      <c r="HP1997" s="244"/>
      <c r="HQ1997" s="244"/>
      <c r="HR1997" s="244"/>
      <c r="HS1997" s="244"/>
      <c r="HT1997" s="244"/>
      <c r="HU1997" s="244"/>
      <c r="HV1997" s="244"/>
      <c r="HW1997" s="244"/>
      <c r="HX1997" s="244"/>
      <c r="HY1997" s="244"/>
      <c r="HZ1997" s="244"/>
      <c r="IA1997" s="244"/>
      <c r="IB1997" s="244"/>
      <c r="IC1997" s="244"/>
      <c r="ID1997" s="244"/>
      <c r="IE1997" s="244"/>
      <c r="IF1997" s="244"/>
      <c r="IG1997" s="244"/>
      <c r="IH1997" s="244"/>
      <c r="II1997" s="244"/>
      <c r="IJ1997" s="244"/>
      <c r="IK1997" s="244"/>
      <c r="IL1997" s="244"/>
      <c r="IM1997" s="244"/>
      <c r="IN1997" s="244"/>
      <c r="IO1997" s="244"/>
      <c r="IP1997" s="244"/>
      <c r="IQ1997" s="244"/>
      <c r="IR1997" s="244"/>
      <c r="IS1997" s="244"/>
      <c r="IT1997" s="244"/>
      <c r="IU1997" s="244"/>
      <c r="IV1997" s="244"/>
    </row>
    <row r="1998" spans="1:256" s="245" customFormat="1">
      <c r="A1998" s="268"/>
      <c r="B1998" s="262"/>
      <c r="C1998" s="256"/>
      <c r="D1998" s="257"/>
      <c r="E1998" s="251"/>
      <c r="F1998" s="252"/>
      <c r="G1998" s="253"/>
      <c r="H1998" s="243"/>
      <c r="I1998" s="244"/>
      <c r="J1998" s="244"/>
      <c r="K1998" s="244"/>
      <c r="L1998" s="244"/>
      <c r="M1998" s="244"/>
      <c r="N1998" s="244"/>
      <c r="O1998" s="244"/>
      <c r="P1998" s="244"/>
      <c r="Q1998" s="244"/>
      <c r="R1998" s="244"/>
      <c r="S1998" s="244"/>
      <c r="T1998" s="244"/>
      <c r="U1998" s="244"/>
      <c r="V1998" s="244"/>
      <c r="W1998" s="244"/>
      <c r="X1998" s="244"/>
      <c r="Y1998" s="244"/>
      <c r="Z1998" s="244"/>
      <c r="AA1998" s="244"/>
      <c r="AB1998" s="244"/>
      <c r="AC1998" s="244"/>
      <c r="AD1998" s="244"/>
      <c r="AE1998" s="244"/>
      <c r="AF1998" s="244"/>
      <c r="AG1998" s="244"/>
      <c r="AH1998" s="244"/>
      <c r="AI1998" s="244"/>
      <c r="AJ1998" s="244"/>
      <c r="AK1998" s="244"/>
      <c r="AL1998" s="244"/>
      <c r="AM1998" s="244"/>
      <c r="AN1998" s="244"/>
      <c r="AO1998" s="244"/>
      <c r="AP1998" s="244"/>
      <c r="AQ1998" s="244"/>
      <c r="AR1998" s="244"/>
      <c r="AS1998" s="244"/>
      <c r="AT1998" s="244"/>
      <c r="AU1998" s="244"/>
      <c r="AV1998" s="244"/>
      <c r="AW1998" s="244"/>
      <c r="AX1998" s="244"/>
      <c r="AY1998" s="244"/>
      <c r="AZ1998" s="244"/>
      <c r="BA1998" s="244"/>
      <c r="BB1998" s="244"/>
      <c r="BC1998" s="244"/>
      <c r="BD1998" s="244"/>
      <c r="BE1998" s="244"/>
      <c r="BF1998" s="244"/>
      <c r="BG1998" s="244"/>
      <c r="BH1998" s="244"/>
      <c r="BI1998" s="244"/>
      <c r="BJ1998" s="244"/>
      <c r="BK1998" s="244"/>
      <c r="BL1998" s="244"/>
      <c r="BM1998" s="244"/>
      <c r="BN1998" s="244"/>
      <c r="BO1998" s="244"/>
      <c r="BP1998" s="244"/>
      <c r="BQ1998" s="244"/>
      <c r="BR1998" s="244"/>
      <c r="BS1998" s="244"/>
      <c r="BT1998" s="244"/>
      <c r="BU1998" s="244"/>
      <c r="BV1998" s="244"/>
      <c r="BW1998" s="244"/>
      <c r="BX1998" s="244"/>
      <c r="BY1998" s="244"/>
      <c r="BZ1998" s="244"/>
      <c r="CA1998" s="244"/>
      <c r="CB1998" s="244"/>
      <c r="CC1998" s="244"/>
      <c r="CD1998" s="244"/>
      <c r="CE1998" s="244"/>
      <c r="CF1998" s="244"/>
      <c r="CG1998" s="244"/>
      <c r="CH1998" s="244"/>
      <c r="CI1998" s="244"/>
      <c r="CJ1998" s="244"/>
      <c r="CK1998" s="244"/>
      <c r="CL1998" s="244"/>
      <c r="CM1998" s="244"/>
      <c r="CN1998" s="244"/>
      <c r="CO1998" s="244"/>
      <c r="CP1998" s="244"/>
      <c r="CQ1998" s="244"/>
      <c r="CR1998" s="244"/>
      <c r="CS1998" s="244"/>
      <c r="CT1998" s="244"/>
      <c r="CU1998" s="244"/>
      <c r="CV1998" s="244"/>
      <c r="CW1998" s="244"/>
      <c r="CX1998" s="244"/>
      <c r="CY1998" s="244"/>
      <c r="CZ1998" s="244"/>
      <c r="DA1998" s="244"/>
      <c r="DB1998" s="244"/>
      <c r="DC1998" s="244"/>
      <c r="DD1998" s="244"/>
      <c r="DE1998" s="244"/>
      <c r="DF1998" s="244"/>
      <c r="DG1998" s="244"/>
      <c r="DH1998" s="244"/>
      <c r="DI1998" s="244"/>
      <c r="DJ1998" s="244"/>
      <c r="DK1998" s="244"/>
      <c r="DL1998" s="244"/>
      <c r="DM1998" s="244"/>
      <c r="DN1998" s="244"/>
      <c r="DO1998" s="244"/>
      <c r="DP1998" s="244"/>
      <c r="DQ1998" s="244"/>
      <c r="DR1998" s="244"/>
      <c r="DS1998" s="244"/>
      <c r="DT1998" s="244"/>
      <c r="DU1998" s="244"/>
      <c r="DV1998" s="244"/>
      <c r="DW1998" s="244"/>
      <c r="DX1998" s="244"/>
      <c r="DY1998" s="244"/>
      <c r="DZ1998" s="244"/>
      <c r="EA1998" s="244"/>
      <c r="EB1998" s="244"/>
      <c r="EC1998" s="244"/>
      <c r="ED1998" s="244"/>
      <c r="EE1998" s="244"/>
      <c r="EF1998" s="244"/>
      <c r="EG1998" s="244"/>
      <c r="EH1998" s="244"/>
      <c r="EI1998" s="244"/>
      <c r="EJ1998" s="244"/>
      <c r="EK1998" s="244"/>
      <c r="EL1998" s="244"/>
      <c r="EM1998" s="244"/>
      <c r="EN1998" s="244"/>
      <c r="EO1998" s="244"/>
      <c r="EP1998" s="244"/>
      <c r="EQ1998" s="244"/>
      <c r="ER1998" s="244"/>
      <c r="ES1998" s="244"/>
      <c r="ET1998" s="244"/>
      <c r="EU1998" s="244"/>
      <c r="EV1998" s="244"/>
      <c r="EW1998" s="244"/>
      <c r="EX1998" s="244"/>
      <c r="EY1998" s="244"/>
      <c r="EZ1998" s="244"/>
      <c r="FA1998" s="244"/>
      <c r="FB1998" s="244"/>
      <c r="FC1998" s="244"/>
      <c r="FD1998" s="244"/>
      <c r="FE1998" s="244"/>
      <c r="FF1998" s="244"/>
      <c r="FG1998" s="244"/>
      <c r="FH1998" s="244"/>
      <c r="FI1998" s="244"/>
      <c r="FJ1998" s="244"/>
      <c r="FK1998" s="244"/>
      <c r="FL1998" s="244"/>
      <c r="FM1998" s="244"/>
      <c r="FN1998" s="244"/>
      <c r="FO1998" s="244"/>
      <c r="FP1998" s="244"/>
      <c r="FQ1998" s="244"/>
      <c r="FR1998" s="244"/>
      <c r="FS1998" s="244"/>
      <c r="FT1998" s="244"/>
      <c r="FU1998" s="244"/>
      <c r="FV1998" s="244"/>
      <c r="FW1998" s="244"/>
      <c r="FX1998" s="244"/>
      <c r="FY1998" s="244"/>
      <c r="FZ1998" s="244"/>
      <c r="GA1998" s="244"/>
      <c r="GB1998" s="244"/>
      <c r="GC1998" s="244"/>
      <c r="GD1998" s="244"/>
      <c r="GE1998" s="244"/>
      <c r="GF1998" s="244"/>
      <c r="GG1998" s="244"/>
      <c r="GH1998" s="244"/>
      <c r="GI1998" s="244"/>
      <c r="GJ1998" s="244"/>
      <c r="GK1998" s="244"/>
      <c r="GL1998" s="244"/>
      <c r="GM1998" s="244"/>
      <c r="GN1998" s="244"/>
      <c r="GO1998" s="244"/>
      <c r="GP1998" s="244"/>
      <c r="GQ1998" s="244"/>
      <c r="GR1998" s="244"/>
      <c r="GS1998" s="244"/>
      <c r="GT1998" s="244"/>
      <c r="GU1998" s="244"/>
      <c r="GV1998" s="244"/>
      <c r="GW1998" s="244"/>
      <c r="GX1998" s="244"/>
      <c r="GY1998" s="244"/>
      <c r="GZ1998" s="244"/>
      <c r="HA1998" s="244"/>
      <c r="HB1998" s="244"/>
      <c r="HC1998" s="244"/>
      <c r="HD1998" s="244"/>
      <c r="HE1998" s="244"/>
      <c r="HF1998" s="244"/>
      <c r="HG1998" s="244"/>
      <c r="HH1998" s="244"/>
      <c r="HI1998" s="244"/>
      <c r="HJ1998" s="244"/>
      <c r="HK1998" s="244"/>
      <c r="HL1998" s="244"/>
      <c r="HM1998" s="244"/>
      <c r="HN1998" s="244"/>
      <c r="HO1998" s="244"/>
      <c r="HP1998" s="244"/>
      <c r="HQ1998" s="244"/>
      <c r="HR1998" s="244"/>
      <c r="HS1998" s="244"/>
      <c r="HT1998" s="244"/>
      <c r="HU1998" s="244"/>
      <c r="HV1998" s="244"/>
      <c r="HW1998" s="244"/>
      <c r="HX1998" s="244"/>
      <c r="HY1998" s="244"/>
      <c r="HZ1998" s="244"/>
      <c r="IA1998" s="244"/>
      <c r="IB1998" s="244"/>
      <c r="IC1998" s="244"/>
      <c r="ID1998" s="244"/>
      <c r="IE1998" s="244"/>
      <c r="IF1998" s="244"/>
      <c r="IG1998" s="244"/>
      <c r="IH1998" s="244"/>
      <c r="II1998" s="244"/>
      <c r="IJ1998" s="244"/>
      <c r="IK1998" s="244"/>
      <c r="IL1998" s="244"/>
      <c r="IM1998" s="244"/>
      <c r="IN1998" s="244"/>
      <c r="IO1998" s="244"/>
      <c r="IP1998" s="244"/>
      <c r="IQ1998" s="244"/>
      <c r="IR1998" s="244"/>
      <c r="IS1998" s="244"/>
      <c r="IT1998" s="244"/>
      <c r="IU1998" s="244"/>
      <c r="IV1998" s="244"/>
    </row>
    <row r="1999" spans="1:256" s="245" customFormat="1">
      <c r="A1999" s="269" t="s">
        <v>125</v>
      </c>
      <c r="B1999" s="270" t="s">
        <v>882</v>
      </c>
      <c r="C1999" s="256"/>
      <c r="D1999" s="257"/>
      <c r="E1999" s="251"/>
      <c r="F1999" s="252"/>
      <c r="G1999" s="253"/>
      <c r="H1999" s="243"/>
      <c r="I1999" s="244"/>
      <c r="J1999" s="244"/>
      <c r="K1999" s="244"/>
      <c r="L1999" s="244"/>
      <c r="M1999" s="244"/>
      <c r="N1999" s="244"/>
      <c r="O1999" s="244"/>
      <c r="P1999" s="244"/>
      <c r="Q1999" s="244"/>
      <c r="R1999" s="244"/>
      <c r="S1999" s="244"/>
      <c r="T1999" s="244"/>
      <c r="U1999" s="244"/>
      <c r="V1999" s="244"/>
      <c r="W1999" s="244"/>
      <c r="X1999" s="244"/>
      <c r="Y1999" s="244"/>
      <c r="Z1999" s="244"/>
      <c r="AA1999" s="244"/>
      <c r="AB1999" s="244"/>
      <c r="AC1999" s="244"/>
      <c r="AD1999" s="244"/>
      <c r="AE1999" s="244"/>
      <c r="AF1999" s="244"/>
      <c r="AG1999" s="244"/>
      <c r="AH1999" s="244"/>
      <c r="AI1999" s="244"/>
      <c r="AJ1999" s="244"/>
      <c r="AK1999" s="244"/>
      <c r="AL1999" s="244"/>
      <c r="AM1999" s="244"/>
      <c r="AN1999" s="244"/>
      <c r="AO1999" s="244"/>
      <c r="AP1999" s="244"/>
      <c r="AQ1999" s="244"/>
      <c r="AR1999" s="244"/>
      <c r="AS1999" s="244"/>
      <c r="AT1999" s="244"/>
      <c r="AU1999" s="244"/>
      <c r="AV1999" s="244"/>
      <c r="AW1999" s="244"/>
      <c r="AX1999" s="244"/>
      <c r="AY1999" s="244"/>
      <c r="AZ1999" s="244"/>
      <c r="BA1999" s="244"/>
      <c r="BB1999" s="244"/>
      <c r="BC1999" s="244"/>
      <c r="BD1999" s="244"/>
      <c r="BE1999" s="244"/>
      <c r="BF1999" s="244"/>
      <c r="BG1999" s="244"/>
      <c r="BH1999" s="244"/>
      <c r="BI1999" s="244"/>
      <c r="BJ1999" s="244"/>
      <c r="BK1999" s="244"/>
      <c r="BL1999" s="244"/>
      <c r="BM1999" s="244"/>
      <c r="BN1999" s="244"/>
      <c r="BO1999" s="244"/>
      <c r="BP1999" s="244"/>
      <c r="BQ1999" s="244"/>
      <c r="BR1999" s="244"/>
      <c r="BS1999" s="244"/>
      <c r="BT1999" s="244"/>
      <c r="BU1999" s="244"/>
      <c r="BV1999" s="244"/>
      <c r="BW1999" s="244"/>
      <c r="BX1999" s="244"/>
      <c r="BY1999" s="244"/>
      <c r="BZ1999" s="244"/>
      <c r="CA1999" s="244"/>
      <c r="CB1999" s="244"/>
      <c r="CC1999" s="244"/>
      <c r="CD1999" s="244"/>
      <c r="CE1999" s="244"/>
      <c r="CF1999" s="244"/>
      <c r="CG1999" s="244"/>
      <c r="CH1999" s="244"/>
      <c r="CI1999" s="244"/>
      <c r="CJ1999" s="244"/>
      <c r="CK1999" s="244"/>
      <c r="CL1999" s="244"/>
      <c r="CM1999" s="244"/>
      <c r="CN1999" s="244"/>
      <c r="CO1999" s="244"/>
      <c r="CP1999" s="244"/>
      <c r="CQ1999" s="244"/>
      <c r="CR1999" s="244"/>
      <c r="CS1999" s="244"/>
      <c r="CT1999" s="244"/>
      <c r="CU1999" s="244"/>
      <c r="CV1999" s="244"/>
      <c r="CW1999" s="244"/>
      <c r="CX1999" s="244"/>
      <c r="CY1999" s="244"/>
      <c r="CZ1999" s="244"/>
      <c r="DA1999" s="244"/>
      <c r="DB1999" s="244"/>
      <c r="DC1999" s="244"/>
      <c r="DD1999" s="244"/>
      <c r="DE1999" s="244"/>
      <c r="DF1999" s="244"/>
      <c r="DG1999" s="244"/>
      <c r="DH1999" s="244"/>
      <c r="DI1999" s="244"/>
      <c r="DJ1999" s="244"/>
      <c r="DK1999" s="244"/>
      <c r="DL1999" s="244"/>
      <c r="DM1999" s="244"/>
      <c r="DN1999" s="244"/>
      <c r="DO1999" s="244"/>
      <c r="DP1999" s="244"/>
      <c r="DQ1999" s="244"/>
      <c r="DR1999" s="244"/>
      <c r="DS1999" s="244"/>
      <c r="DT1999" s="244"/>
      <c r="DU1999" s="244"/>
      <c r="DV1999" s="244"/>
      <c r="DW1999" s="244"/>
      <c r="DX1999" s="244"/>
      <c r="DY1999" s="244"/>
      <c r="DZ1999" s="244"/>
      <c r="EA1999" s="244"/>
      <c r="EB1999" s="244"/>
      <c r="EC1999" s="244"/>
      <c r="ED1999" s="244"/>
      <c r="EE1999" s="244"/>
      <c r="EF1999" s="244"/>
      <c r="EG1999" s="244"/>
      <c r="EH1999" s="244"/>
      <c r="EI1999" s="244"/>
      <c r="EJ1999" s="244"/>
      <c r="EK1999" s="244"/>
      <c r="EL1999" s="244"/>
      <c r="EM1999" s="244"/>
      <c r="EN1999" s="244"/>
      <c r="EO1999" s="244"/>
      <c r="EP1999" s="244"/>
      <c r="EQ1999" s="244"/>
      <c r="ER1999" s="244"/>
      <c r="ES1999" s="244"/>
      <c r="ET1999" s="244"/>
      <c r="EU1999" s="244"/>
      <c r="EV1999" s="244"/>
      <c r="EW1999" s="244"/>
      <c r="EX1999" s="244"/>
      <c r="EY1999" s="244"/>
      <c r="EZ1999" s="244"/>
      <c r="FA1999" s="244"/>
      <c r="FB1999" s="244"/>
      <c r="FC1999" s="244"/>
      <c r="FD1999" s="244"/>
      <c r="FE1999" s="244"/>
      <c r="FF1999" s="244"/>
      <c r="FG1999" s="244"/>
      <c r="FH1999" s="244"/>
      <c r="FI1999" s="244"/>
      <c r="FJ1999" s="244"/>
      <c r="FK1999" s="244"/>
      <c r="FL1999" s="244"/>
      <c r="FM1999" s="244"/>
      <c r="FN1999" s="244"/>
      <c r="FO1999" s="244"/>
      <c r="FP1999" s="244"/>
      <c r="FQ1999" s="244"/>
      <c r="FR1999" s="244"/>
      <c r="FS1999" s="244"/>
      <c r="FT1999" s="244"/>
      <c r="FU1999" s="244"/>
      <c r="FV1999" s="244"/>
      <c r="FW1999" s="244"/>
      <c r="FX1999" s="244"/>
      <c r="FY1999" s="244"/>
      <c r="FZ1999" s="244"/>
      <c r="GA1999" s="244"/>
      <c r="GB1999" s="244"/>
      <c r="GC1999" s="244"/>
      <c r="GD1999" s="244"/>
      <c r="GE1999" s="244"/>
      <c r="GF1999" s="244"/>
      <c r="GG1999" s="244"/>
      <c r="GH1999" s="244"/>
      <c r="GI1999" s="244"/>
      <c r="GJ1999" s="244"/>
      <c r="GK1999" s="244"/>
      <c r="GL1999" s="244"/>
      <c r="GM1999" s="244"/>
      <c r="GN1999" s="244"/>
      <c r="GO1999" s="244"/>
      <c r="GP1999" s="244"/>
      <c r="GQ1999" s="244"/>
      <c r="GR1999" s="244"/>
      <c r="GS1999" s="244"/>
      <c r="GT1999" s="244"/>
      <c r="GU1999" s="244"/>
      <c r="GV1999" s="244"/>
      <c r="GW1999" s="244"/>
      <c r="GX1999" s="244"/>
      <c r="GY1999" s="244"/>
      <c r="GZ1999" s="244"/>
      <c r="HA1999" s="244"/>
      <c r="HB1999" s="244"/>
      <c r="HC1999" s="244"/>
      <c r="HD1999" s="244"/>
      <c r="HE1999" s="244"/>
      <c r="HF1999" s="244"/>
      <c r="HG1999" s="244"/>
      <c r="HH1999" s="244"/>
      <c r="HI1999" s="244"/>
      <c r="HJ1999" s="244"/>
      <c r="HK1999" s="244"/>
      <c r="HL1999" s="244"/>
      <c r="HM1999" s="244"/>
      <c r="HN1999" s="244"/>
      <c r="HO1999" s="244"/>
      <c r="HP1999" s="244"/>
      <c r="HQ1999" s="244"/>
      <c r="HR1999" s="244"/>
      <c r="HS1999" s="244"/>
      <c r="HT1999" s="244"/>
      <c r="HU1999" s="244"/>
      <c r="HV1999" s="244"/>
      <c r="HW1999" s="244"/>
      <c r="HX1999" s="244"/>
      <c r="HY1999" s="244"/>
      <c r="HZ1999" s="244"/>
      <c r="IA1999" s="244"/>
      <c r="IB1999" s="244"/>
      <c r="IC1999" s="244"/>
      <c r="ID1999" s="244"/>
      <c r="IE1999" s="244"/>
      <c r="IF1999" s="244"/>
      <c r="IG1999" s="244"/>
      <c r="IH1999" s="244"/>
      <c r="II1999" s="244"/>
      <c r="IJ1999" s="244"/>
      <c r="IK1999" s="244"/>
      <c r="IL1999" s="244"/>
      <c r="IM1999" s="244"/>
      <c r="IN1999" s="244"/>
      <c r="IO1999" s="244"/>
      <c r="IP1999" s="244"/>
      <c r="IQ1999" s="244"/>
      <c r="IR1999" s="244"/>
      <c r="IS1999" s="244"/>
      <c r="IT1999" s="244"/>
      <c r="IU1999" s="244"/>
      <c r="IV1999" s="244"/>
    </row>
    <row r="2000" spans="1:256" s="245" customFormat="1">
      <c r="A2000" s="254" t="s">
        <v>16</v>
      </c>
      <c r="B2000" s="271" t="s">
        <v>883</v>
      </c>
      <c r="C2000" s="256">
        <v>2684.67</v>
      </c>
      <c r="D2000" s="257" t="s">
        <v>870</v>
      </c>
      <c r="E2000" s="265"/>
      <c r="F2000" s="252">
        <f>+C2000*E2000</f>
        <v>0</v>
      </c>
      <c r="G2000" s="253">
        <f>SUM(F2000:F2000)</f>
        <v>0</v>
      </c>
      <c r="H2000" s="243"/>
      <c r="I2000" s="244"/>
      <c r="J2000" s="244"/>
      <c r="K2000" s="244"/>
      <c r="L2000" s="244"/>
      <c r="M2000" s="244"/>
      <c r="N2000" s="244"/>
      <c r="O2000" s="244"/>
      <c r="P2000" s="244"/>
      <c r="Q2000" s="244"/>
      <c r="R2000" s="244"/>
      <c r="S2000" s="244"/>
      <c r="T2000" s="244"/>
      <c r="U2000" s="244"/>
      <c r="V2000" s="244"/>
      <c r="W2000" s="244"/>
      <c r="X2000" s="244"/>
      <c r="Y2000" s="244"/>
      <c r="Z2000" s="244"/>
      <c r="AA2000" s="244"/>
      <c r="AB2000" s="244"/>
      <c r="AC2000" s="244"/>
      <c r="AD2000" s="244"/>
      <c r="AE2000" s="244"/>
      <c r="AF2000" s="244"/>
      <c r="AG2000" s="244"/>
      <c r="AH2000" s="244"/>
      <c r="AI2000" s="244"/>
      <c r="AJ2000" s="244"/>
      <c r="AK2000" s="244"/>
      <c r="AL2000" s="244"/>
      <c r="AM2000" s="244"/>
      <c r="AN2000" s="244"/>
      <c r="AO2000" s="244"/>
      <c r="AP2000" s="244"/>
      <c r="AQ2000" s="244"/>
      <c r="AR2000" s="244"/>
      <c r="AS2000" s="244"/>
      <c r="AT2000" s="244"/>
      <c r="AU2000" s="244"/>
      <c r="AV2000" s="244"/>
      <c r="AW2000" s="244"/>
      <c r="AX2000" s="244"/>
      <c r="AY2000" s="244"/>
      <c r="AZ2000" s="244"/>
      <c r="BA2000" s="244"/>
      <c r="BB2000" s="244"/>
      <c r="BC2000" s="244"/>
      <c r="BD2000" s="244"/>
      <c r="BE2000" s="244"/>
      <c r="BF2000" s="244"/>
      <c r="BG2000" s="244"/>
      <c r="BH2000" s="244"/>
      <c r="BI2000" s="244"/>
      <c r="BJ2000" s="244"/>
      <c r="BK2000" s="244"/>
      <c r="BL2000" s="244"/>
      <c r="BM2000" s="244"/>
      <c r="BN2000" s="244"/>
      <c r="BO2000" s="244"/>
      <c r="BP2000" s="244"/>
      <c r="BQ2000" s="244"/>
      <c r="BR2000" s="244"/>
      <c r="BS2000" s="244"/>
      <c r="BT2000" s="244"/>
      <c r="BU2000" s="244"/>
      <c r="BV2000" s="244"/>
      <c r="BW2000" s="244"/>
      <c r="BX2000" s="244"/>
      <c r="BY2000" s="244"/>
      <c r="BZ2000" s="244"/>
      <c r="CA2000" s="244"/>
      <c r="CB2000" s="244"/>
      <c r="CC2000" s="244"/>
      <c r="CD2000" s="244"/>
      <c r="CE2000" s="244"/>
      <c r="CF2000" s="244"/>
      <c r="CG2000" s="244"/>
      <c r="CH2000" s="244"/>
      <c r="CI2000" s="244"/>
      <c r="CJ2000" s="244"/>
      <c r="CK2000" s="244"/>
      <c r="CL2000" s="244"/>
      <c r="CM2000" s="244"/>
      <c r="CN2000" s="244"/>
      <c r="CO2000" s="244"/>
      <c r="CP2000" s="244"/>
      <c r="CQ2000" s="244"/>
      <c r="CR2000" s="244"/>
      <c r="CS2000" s="244"/>
      <c r="CT2000" s="244"/>
      <c r="CU2000" s="244"/>
      <c r="CV2000" s="244"/>
      <c r="CW2000" s="244"/>
      <c r="CX2000" s="244"/>
      <c r="CY2000" s="244"/>
      <c r="CZ2000" s="244"/>
      <c r="DA2000" s="244"/>
      <c r="DB2000" s="244"/>
      <c r="DC2000" s="244"/>
      <c r="DD2000" s="244"/>
      <c r="DE2000" s="244"/>
      <c r="DF2000" s="244"/>
      <c r="DG2000" s="244"/>
      <c r="DH2000" s="244"/>
      <c r="DI2000" s="244"/>
      <c r="DJ2000" s="244"/>
      <c r="DK2000" s="244"/>
      <c r="DL2000" s="244"/>
      <c r="DM2000" s="244"/>
      <c r="DN2000" s="244"/>
      <c r="DO2000" s="244"/>
      <c r="DP2000" s="244"/>
      <c r="DQ2000" s="244"/>
      <c r="DR2000" s="244"/>
      <c r="DS2000" s="244"/>
      <c r="DT2000" s="244"/>
      <c r="DU2000" s="244"/>
      <c r="DV2000" s="244"/>
      <c r="DW2000" s="244"/>
      <c r="DX2000" s="244"/>
      <c r="DY2000" s="244"/>
      <c r="DZ2000" s="244"/>
      <c r="EA2000" s="244"/>
      <c r="EB2000" s="244"/>
      <c r="EC2000" s="244"/>
      <c r="ED2000" s="244"/>
      <c r="EE2000" s="244"/>
      <c r="EF2000" s="244"/>
      <c r="EG2000" s="244"/>
      <c r="EH2000" s="244"/>
      <c r="EI2000" s="244"/>
      <c r="EJ2000" s="244"/>
      <c r="EK2000" s="244"/>
      <c r="EL2000" s="244"/>
      <c r="EM2000" s="244"/>
      <c r="EN2000" s="244"/>
      <c r="EO2000" s="244"/>
      <c r="EP2000" s="244"/>
      <c r="EQ2000" s="244"/>
      <c r="ER2000" s="244"/>
      <c r="ES2000" s="244"/>
      <c r="ET2000" s="244"/>
      <c r="EU2000" s="244"/>
      <c r="EV2000" s="244"/>
      <c r="EW2000" s="244"/>
      <c r="EX2000" s="244"/>
      <c r="EY2000" s="244"/>
      <c r="EZ2000" s="244"/>
      <c r="FA2000" s="244"/>
      <c r="FB2000" s="244"/>
      <c r="FC2000" s="244"/>
      <c r="FD2000" s="244"/>
      <c r="FE2000" s="244"/>
      <c r="FF2000" s="244"/>
      <c r="FG2000" s="244"/>
      <c r="FH2000" s="244"/>
      <c r="FI2000" s="244"/>
      <c r="FJ2000" s="244"/>
      <c r="FK2000" s="244"/>
      <c r="FL2000" s="244"/>
      <c r="FM2000" s="244"/>
      <c r="FN2000" s="244"/>
      <c r="FO2000" s="244"/>
      <c r="FP2000" s="244"/>
      <c r="FQ2000" s="244"/>
      <c r="FR2000" s="244"/>
      <c r="FS2000" s="244"/>
      <c r="FT2000" s="244"/>
      <c r="FU2000" s="244"/>
      <c r="FV2000" s="244"/>
      <c r="FW2000" s="244"/>
      <c r="FX2000" s="244"/>
      <c r="FY2000" s="244"/>
      <c r="FZ2000" s="244"/>
      <c r="GA2000" s="244"/>
      <c r="GB2000" s="244"/>
      <c r="GC2000" s="244"/>
      <c r="GD2000" s="244"/>
      <c r="GE2000" s="244"/>
      <c r="GF2000" s="244"/>
      <c r="GG2000" s="244"/>
      <c r="GH2000" s="244"/>
      <c r="GI2000" s="244"/>
      <c r="GJ2000" s="244"/>
      <c r="GK2000" s="244"/>
      <c r="GL2000" s="244"/>
      <c r="GM2000" s="244"/>
      <c r="GN2000" s="244"/>
      <c r="GO2000" s="244"/>
      <c r="GP2000" s="244"/>
      <c r="GQ2000" s="244"/>
      <c r="GR2000" s="244"/>
      <c r="GS2000" s="244"/>
      <c r="GT2000" s="244"/>
      <c r="GU2000" s="244"/>
      <c r="GV2000" s="244"/>
      <c r="GW2000" s="244"/>
      <c r="GX2000" s="244"/>
      <c r="GY2000" s="244"/>
      <c r="GZ2000" s="244"/>
      <c r="HA2000" s="244"/>
      <c r="HB2000" s="244"/>
      <c r="HC2000" s="244"/>
      <c r="HD2000" s="244"/>
      <c r="HE2000" s="244"/>
      <c r="HF2000" s="244"/>
      <c r="HG2000" s="244"/>
      <c r="HH2000" s="244"/>
      <c r="HI2000" s="244"/>
      <c r="HJ2000" s="244"/>
      <c r="HK2000" s="244"/>
      <c r="HL2000" s="244"/>
      <c r="HM2000" s="244"/>
      <c r="HN2000" s="244"/>
      <c r="HO2000" s="244"/>
      <c r="HP2000" s="244"/>
      <c r="HQ2000" s="244"/>
      <c r="HR2000" s="244"/>
      <c r="HS2000" s="244"/>
      <c r="HT2000" s="244"/>
      <c r="HU2000" s="244"/>
      <c r="HV2000" s="244"/>
      <c r="HW2000" s="244"/>
      <c r="HX2000" s="244"/>
      <c r="HY2000" s="244"/>
      <c r="HZ2000" s="244"/>
      <c r="IA2000" s="244"/>
      <c r="IB2000" s="244"/>
      <c r="IC2000" s="244"/>
      <c r="ID2000" s="244"/>
      <c r="IE2000" s="244"/>
      <c r="IF2000" s="244"/>
      <c r="IG2000" s="244"/>
      <c r="IH2000" s="244"/>
      <c r="II2000" s="244"/>
      <c r="IJ2000" s="244"/>
      <c r="IK2000" s="244"/>
      <c r="IL2000" s="244"/>
      <c r="IM2000" s="244"/>
      <c r="IN2000" s="244"/>
      <c r="IO2000" s="244"/>
      <c r="IP2000" s="244"/>
      <c r="IQ2000" s="244"/>
      <c r="IR2000" s="244"/>
      <c r="IS2000" s="244"/>
      <c r="IT2000" s="244"/>
      <c r="IU2000" s="244"/>
      <c r="IV2000" s="244"/>
    </row>
    <row r="2001" spans="1:256" s="245" customFormat="1">
      <c r="A2001" s="268"/>
      <c r="B2001" s="262"/>
      <c r="C2001" s="256"/>
      <c r="D2001" s="257"/>
      <c r="E2001" s="251"/>
      <c r="F2001" s="252"/>
      <c r="G2001" s="253"/>
      <c r="H2001" s="243"/>
      <c r="I2001" s="244"/>
      <c r="J2001" s="244"/>
      <c r="K2001" s="244"/>
      <c r="L2001" s="244"/>
      <c r="M2001" s="244"/>
      <c r="N2001" s="244"/>
      <c r="O2001" s="244"/>
      <c r="P2001" s="244"/>
      <c r="Q2001" s="244"/>
      <c r="R2001" s="244"/>
      <c r="S2001" s="244"/>
      <c r="T2001" s="244"/>
      <c r="U2001" s="244"/>
      <c r="V2001" s="244"/>
      <c r="W2001" s="244"/>
      <c r="X2001" s="244"/>
      <c r="Y2001" s="244"/>
      <c r="Z2001" s="244"/>
      <c r="AA2001" s="244"/>
      <c r="AB2001" s="244"/>
      <c r="AC2001" s="244"/>
      <c r="AD2001" s="244"/>
      <c r="AE2001" s="244"/>
      <c r="AF2001" s="244"/>
      <c r="AG2001" s="244"/>
      <c r="AH2001" s="244"/>
      <c r="AI2001" s="244"/>
      <c r="AJ2001" s="244"/>
      <c r="AK2001" s="244"/>
      <c r="AL2001" s="244"/>
      <c r="AM2001" s="244"/>
      <c r="AN2001" s="244"/>
      <c r="AO2001" s="244"/>
      <c r="AP2001" s="244"/>
      <c r="AQ2001" s="244"/>
      <c r="AR2001" s="244"/>
      <c r="AS2001" s="244"/>
      <c r="AT2001" s="244"/>
      <c r="AU2001" s="244"/>
      <c r="AV2001" s="244"/>
      <c r="AW2001" s="244"/>
      <c r="AX2001" s="244"/>
      <c r="AY2001" s="244"/>
      <c r="AZ2001" s="244"/>
      <c r="BA2001" s="244"/>
      <c r="BB2001" s="244"/>
      <c r="BC2001" s="244"/>
      <c r="BD2001" s="244"/>
      <c r="BE2001" s="244"/>
      <c r="BF2001" s="244"/>
      <c r="BG2001" s="244"/>
      <c r="BH2001" s="244"/>
      <c r="BI2001" s="244"/>
      <c r="BJ2001" s="244"/>
      <c r="BK2001" s="244"/>
      <c r="BL2001" s="244"/>
      <c r="BM2001" s="244"/>
      <c r="BN2001" s="244"/>
      <c r="BO2001" s="244"/>
      <c r="BP2001" s="244"/>
      <c r="BQ2001" s="244"/>
      <c r="BR2001" s="244"/>
      <c r="BS2001" s="244"/>
      <c r="BT2001" s="244"/>
      <c r="BU2001" s="244"/>
      <c r="BV2001" s="244"/>
      <c r="BW2001" s="244"/>
      <c r="BX2001" s="244"/>
      <c r="BY2001" s="244"/>
      <c r="BZ2001" s="244"/>
      <c r="CA2001" s="244"/>
      <c r="CB2001" s="244"/>
      <c r="CC2001" s="244"/>
      <c r="CD2001" s="244"/>
      <c r="CE2001" s="244"/>
      <c r="CF2001" s="244"/>
      <c r="CG2001" s="244"/>
      <c r="CH2001" s="244"/>
      <c r="CI2001" s="244"/>
      <c r="CJ2001" s="244"/>
      <c r="CK2001" s="244"/>
      <c r="CL2001" s="244"/>
      <c r="CM2001" s="244"/>
      <c r="CN2001" s="244"/>
      <c r="CO2001" s="244"/>
      <c r="CP2001" s="244"/>
      <c r="CQ2001" s="244"/>
      <c r="CR2001" s="244"/>
      <c r="CS2001" s="244"/>
      <c r="CT2001" s="244"/>
      <c r="CU2001" s="244"/>
      <c r="CV2001" s="244"/>
      <c r="CW2001" s="244"/>
      <c r="CX2001" s="244"/>
      <c r="CY2001" s="244"/>
      <c r="CZ2001" s="244"/>
      <c r="DA2001" s="244"/>
      <c r="DB2001" s="244"/>
      <c r="DC2001" s="244"/>
      <c r="DD2001" s="244"/>
      <c r="DE2001" s="244"/>
      <c r="DF2001" s="244"/>
      <c r="DG2001" s="244"/>
      <c r="DH2001" s="244"/>
      <c r="DI2001" s="244"/>
      <c r="DJ2001" s="244"/>
      <c r="DK2001" s="244"/>
      <c r="DL2001" s="244"/>
      <c r="DM2001" s="244"/>
      <c r="DN2001" s="244"/>
      <c r="DO2001" s="244"/>
      <c r="DP2001" s="244"/>
      <c r="DQ2001" s="244"/>
      <c r="DR2001" s="244"/>
      <c r="DS2001" s="244"/>
      <c r="DT2001" s="244"/>
      <c r="DU2001" s="244"/>
      <c r="DV2001" s="244"/>
      <c r="DW2001" s="244"/>
      <c r="DX2001" s="244"/>
      <c r="DY2001" s="244"/>
      <c r="DZ2001" s="244"/>
      <c r="EA2001" s="244"/>
      <c r="EB2001" s="244"/>
      <c r="EC2001" s="244"/>
      <c r="ED2001" s="244"/>
      <c r="EE2001" s="244"/>
      <c r="EF2001" s="244"/>
      <c r="EG2001" s="244"/>
      <c r="EH2001" s="244"/>
      <c r="EI2001" s="244"/>
      <c r="EJ2001" s="244"/>
      <c r="EK2001" s="244"/>
      <c r="EL2001" s="244"/>
      <c r="EM2001" s="244"/>
      <c r="EN2001" s="244"/>
      <c r="EO2001" s="244"/>
      <c r="EP2001" s="244"/>
      <c r="EQ2001" s="244"/>
      <c r="ER2001" s="244"/>
      <c r="ES2001" s="244"/>
      <c r="ET2001" s="244"/>
      <c r="EU2001" s="244"/>
      <c r="EV2001" s="244"/>
      <c r="EW2001" s="244"/>
      <c r="EX2001" s="244"/>
      <c r="EY2001" s="244"/>
      <c r="EZ2001" s="244"/>
      <c r="FA2001" s="244"/>
      <c r="FB2001" s="244"/>
      <c r="FC2001" s="244"/>
      <c r="FD2001" s="244"/>
      <c r="FE2001" s="244"/>
      <c r="FF2001" s="244"/>
      <c r="FG2001" s="244"/>
      <c r="FH2001" s="244"/>
      <c r="FI2001" s="244"/>
      <c r="FJ2001" s="244"/>
      <c r="FK2001" s="244"/>
      <c r="FL2001" s="244"/>
      <c r="FM2001" s="244"/>
      <c r="FN2001" s="244"/>
      <c r="FO2001" s="244"/>
      <c r="FP2001" s="244"/>
      <c r="FQ2001" s="244"/>
      <c r="FR2001" s="244"/>
      <c r="FS2001" s="244"/>
      <c r="FT2001" s="244"/>
      <c r="FU2001" s="244"/>
      <c r="FV2001" s="244"/>
      <c r="FW2001" s="244"/>
      <c r="FX2001" s="244"/>
      <c r="FY2001" s="244"/>
      <c r="FZ2001" s="244"/>
      <c r="GA2001" s="244"/>
      <c r="GB2001" s="244"/>
      <c r="GC2001" s="244"/>
      <c r="GD2001" s="244"/>
      <c r="GE2001" s="244"/>
      <c r="GF2001" s="244"/>
      <c r="GG2001" s="244"/>
      <c r="GH2001" s="244"/>
      <c r="GI2001" s="244"/>
      <c r="GJ2001" s="244"/>
      <c r="GK2001" s="244"/>
      <c r="GL2001" s="244"/>
      <c r="GM2001" s="244"/>
      <c r="GN2001" s="244"/>
      <c r="GO2001" s="244"/>
      <c r="GP2001" s="244"/>
      <c r="GQ2001" s="244"/>
      <c r="GR2001" s="244"/>
      <c r="GS2001" s="244"/>
      <c r="GT2001" s="244"/>
      <c r="GU2001" s="244"/>
      <c r="GV2001" s="244"/>
      <c r="GW2001" s="244"/>
      <c r="GX2001" s="244"/>
      <c r="GY2001" s="244"/>
      <c r="GZ2001" s="244"/>
      <c r="HA2001" s="244"/>
      <c r="HB2001" s="244"/>
      <c r="HC2001" s="244"/>
      <c r="HD2001" s="244"/>
      <c r="HE2001" s="244"/>
      <c r="HF2001" s="244"/>
      <c r="HG2001" s="244"/>
      <c r="HH2001" s="244"/>
      <c r="HI2001" s="244"/>
      <c r="HJ2001" s="244"/>
      <c r="HK2001" s="244"/>
      <c r="HL2001" s="244"/>
      <c r="HM2001" s="244"/>
      <c r="HN2001" s="244"/>
      <c r="HO2001" s="244"/>
      <c r="HP2001" s="244"/>
      <c r="HQ2001" s="244"/>
      <c r="HR2001" s="244"/>
      <c r="HS2001" s="244"/>
      <c r="HT2001" s="244"/>
      <c r="HU2001" s="244"/>
      <c r="HV2001" s="244"/>
      <c r="HW2001" s="244"/>
      <c r="HX2001" s="244"/>
      <c r="HY2001" s="244"/>
      <c r="HZ2001" s="244"/>
      <c r="IA2001" s="244"/>
      <c r="IB2001" s="244"/>
      <c r="IC2001" s="244"/>
      <c r="ID2001" s="244"/>
      <c r="IE2001" s="244"/>
      <c r="IF2001" s="244"/>
      <c r="IG2001" s="244"/>
      <c r="IH2001" s="244"/>
      <c r="II2001" s="244"/>
      <c r="IJ2001" s="244"/>
      <c r="IK2001" s="244"/>
      <c r="IL2001" s="244"/>
      <c r="IM2001" s="244"/>
      <c r="IN2001" s="244"/>
      <c r="IO2001" s="244"/>
      <c r="IP2001" s="244"/>
      <c r="IQ2001" s="244"/>
      <c r="IR2001" s="244"/>
      <c r="IS2001" s="244"/>
      <c r="IT2001" s="244"/>
      <c r="IU2001" s="244"/>
      <c r="IV2001" s="244"/>
    </row>
    <row r="2002" spans="1:256" s="245" customFormat="1">
      <c r="A2002" s="248" t="s">
        <v>133</v>
      </c>
      <c r="B2002" s="249" t="s">
        <v>884</v>
      </c>
      <c r="C2002" s="256"/>
      <c r="D2002" s="257"/>
      <c r="E2002" s="251"/>
      <c r="F2002" s="252"/>
      <c r="G2002" s="253"/>
      <c r="H2002" s="243"/>
      <c r="I2002" s="244"/>
      <c r="J2002" s="244"/>
      <c r="K2002" s="244"/>
      <c r="L2002" s="244"/>
      <c r="M2002" s="244"/>
      <c r="N2002" s="244"/>
      <c r="O2002" s="244"/>
      <c r="P2002" s="244"/>
      <c r="Q2002" s="244"/>
      <c r="R2002" s="244"/>
      <c r="S2002" s="244"/>
      <c r="T2002" s="244"/>
      <c r="U2002" s="244"/>
      <c r="V2002" s="244"/>
      <c r="W2002" s="244"/>
      <c r="X2002" s="244"/>
      <c r="Y2002" s="244"/>
      <c r="Z2002" s="244"/>
      <c r="AA2002" s="244"/>
      <c r="AB2002" s="244"/>
      <c r="AC2002" s="244"/>
      <c r="AD2002" s="244"/>
      <c r="AE2002" s="244"/>
      <c r="AF2002" s="244"/>
      <c r="AG2002" s="244"/>
      <c r="AH2002" s="244"/>
      <c r="AI2002" s="244"/>
      <c r="AJ2002" s="244"/>
      <c r="AK2002" s="244"/>
      <c r="AL2002" s="244"/>
      <c r="AM2002" s="244"/>
      <c r="AN2002" s="244"/>
      <c r="AO2002" s="244"/>
      <c r="AP2002" s="244"/>
      <c r="AQ2002" s="244"/>
      <c r="AR2002" s="244"/>
      <c r="AS2002" s="244"/>
      <c r="AT2002" s="244"/>
      <c r="AU2002" s="244"/>
      <c r="AV2002" s="244"/>
      <c r="AW2002" s="244"/>
      <c r="AX2002" s="244"/>
      <c r="AY2002" s="244"/>
      <c r="AZ2002" s="244"/>
      <c r="BA2002" s="244"/>
      <c r="BB2002" s="244"/>
      <c r="BC2002" s="244"/>
      <c r="BD2002" s="244"/>
      <c r="BE2002" s="244"/>
      <c r="BF2002" s="244"/>
      <c r="BG2002" s="244"/>
      <c r="BH2002" s="244"/>
      <c r="BI2002" s="244"/>
      <c r="BJ2002" s="244"/>
      <c r="BK2002" s="244"/>
      <c r="BL2002" s="244"/>
      <c r="BM2002" s="244"/>
      <c r="BN2002" s="244"/>
      <c r="BO2002" s="244"/>
      <c r="BP2002" s="244"/>
      <c r="BQ2002" s="244"/>
      <c r="BR2002" s="244"/>
      <c r="BS2002" s="244"/>
      <c r="BT2002" s="244"/>
      <c r="BU2002" s="244"/>
      <c r="BV2002" s="244"/>
      <c r="BW2002" s="244"/>
      <c r="BX2002" s="244"/>
      <c r="BY2002" s="244"/>
      <c r="BZ2002" s="244"/>
      <c r="CA2002" s="244"/>
      <c r="CB2002" s="244"/>
      <c r="CC2002" s="244"/>
      <c r="CD2002" s="244"/>
      <c r="CE2002" s="244"/>
      <c r="CF2002" s="244"/>
      <c r="CG2002" s="244"/>
      <c r="CH2002" s="244"/>
      <c r="CI2002" s="244"/>
      <c r="CJ2002" s="244"/>
      <c r="CK2002" s="244"/>
      <c r="CL2002" s="244"/>
      <c r="CM2002" s="244"/>
      <c r="CN2002" s="244"/>
      <c r="CO2002" s="244"/>
      <c r="CP2002" s="244"/>
      <c r="CQ2002" s="244"/>
      <c r="CR2002" s="244"/>
      <c r="CS2002" s="244"/>
      <c r="CT2002" s="244"/>
      <c r="CU2002" s="244"/>
      <c r="CV2002" s="244"/>
      <c r="CW2002" s="244"/>
      <c r="CX2002" s="244"/>
      <c r="CY2002" s="244"/>
      <c r="CZ2002" s="244"/>
      <c r="DA2002" s="244"/>
      <c r="DB2002" s="244"/>
      <c r="DC2002" s="244"/>
      <c r="DD2002" s="244"/>
      <c r="DE2002" s="244"/>
      <c r="DF2002" s="244"/>
      <c r="DG2002" s="244"/>
      <c r="DH2002" s="244"/>
      <c r="DI2002" s="244"/>
      <c r="DJ2002" s="244"/>
      <c r="DK2002" s="244"/>
      <c r="DL2002" s="244"/>
      <c r="DM2002" s="244"/>
      <c r="DN2002" s="244"/>
      <c r="DO2002" s="244"/>
      <c r="DP2002" s="244"/>
      <c r="DQ2002" s="244"/>
      <c r="DR2002" s="244"/>
      <c r="DS2002" s="244"/>
      <c r="DT2002" s="244"/>
      <c r="DU2002" s="244"/>
      <c r="DV2002" s="244"/>
      <c r="DW2002" s="244"/>
      <c r="DX2002" s="244"/>
      <c r="DY2002" s="244"/>
      <c r="DZ2002" s="244"/>
      <c r="EA2002" s="244"/>
      <c r="EB2002" s="244"/>
      <c r="EC2002" s="244"/>
      <c r="ED2002" s="244"/>
      <c r="EE2002" s="244"/>
      <c r="EF2002" s="244"/>
      <c r="EG2002" s="244"/>
      <c r="EH2002" s="244"/>
      <c r="EI2002" s="244"/>
      <c r="EJ2002" s="244"/>
      <c r="EK2002" s="244"/>
      <c r="EL2002" s="244"/>
      <c r="EM2002" s="244"/>
      <c r="EN2002" s="244"/>
      <c r="EO2002" s="244"/>
      <c r="EP2002" s="244"/>
      <c r="EQ2002" s="244"/>
      <c r="ER2002" s="244"/>
      <c r="ES2002" s="244"/>
      <c r="ET2002" s="244"/>
      <c r="EU2002" s="244"/>
      <c r="EV2002" s="244"/>
      <c r="EW2002" s="244"/>
      <c r="EX2002" s="244"/>
      <c r="EY2002" s="244"/>
      <c r="EZ2002" s="244"/>
      <c r="FA2002" s="244"/>
      <c r="FB2002" s="244"/>
      <c r="FC2002" s="244"/>
      <c r="FD2002" s="244"/>
      <c r="FE2002" s="244"/>
      <c r="FF2002" s="244"/>
      <c r="FG2002" s="244"/>
      <c r="FH2002" s="244"/>
      <c r="FI2002" s="244"/>
      <c r="FJ2002" s="244"/>
      <c r="FK2002" s="244"/>
      <c r="FL2002" s="244"/>
      <c r="FM2002" s="244"/>
      <c r="FN2002" s="244"/>
      <c r="FO2002" s="244"/>
      <c r="FP2002" s="244"/>
      <c r="FQ2002" s="244"/>
      <c r="FR2002" s="244"/>
      <c r="FS2002" s="244"/>
      <c r="FT2002" s="244"/>
      <c r="FU2002" s="244"/>
      <c r="FV2002" s="244"/>
      <c r="FW2002" s="244"/>
      <c r="FX2002" s="244"/>
      <c r="FY2002" s="244"/>
      <c r="FZ2002" s="244"/>
      <c r="GA2002" s="244"/>
      <c r="GB2002" s="244"/>
      <c r="GC2002" s="244"/>
      <c r="GD2002" s="244"/>
      <c r="GE2002" s="244"/>
      <c r="GF2002" s="244"/>
      <c r="GG2002" s="244"/>
      <c r="GH2002" s="244"/>
      <c r="GI2002" s="244"/>
      <c r="GJ2002" s="244"/>
      <c r="GK2002" s="244"/>
      <c r="GL2002" s="244"/>
      <c r="GM2002" s="244"/>
      <c r="GN2002" s="244"/>
      <c r="GO2002" s="244"/>
      <c r="GP2002" s="244"/>
      <c r="GQ2002" s="244"/>
      <c r="GR2002" s="244"/>
      <c r="GS2002" s="244"/>
      <c r="GT2002" s="244"/>
      <c r="GU2002" s="244"/>
      <c r="GV2002" s="244"/>
      <c r="GW2002" s="244"/>
      <c r="GX2002" s="244"/>
      <c r="GY2002" s="244"/>
      <c r="GZ2002" s="244"/>
      <c r="HA2002" s="244"/>
      <c r="HB2002" s="244"/>
      <c r="HC2002" s="244"/>
      <c r="HD2002" s="244"/>
      <c r="HE2002" s="244"/>
      <c r="HF2002" s="244"/>
      <c r="HG2002" s="244"/>
      <c r="HH2002" s="244"/>
      <c r="HI2002" s="244"/>
      <c r="HJ2002" s="244"/>
      <c r="HK2002" s="244"/>
      <c r="HL2002" s="244"/>
      <c r="HM2002" s="244"/>
      <c r="HN2002" s="244"/>
      <c r="HO2002" s="244"/>
      <c r="HP2002" s="244"/>
      <c r="HQ2002" s="244"/>
      <c r="HR2002" s="244"/>
      <c r="HS2002" s="244"/>
      <c r="HT2002" s="244"/>
      <c r="HU2002" s="244"/>
      <c r="HV2002" s="244"/>
      <c r="HW2002" s="244"/>
      <c r="HX2002" s="244"/>
      <c r="HY2002" s="244"/>
      <c r="HZ2002" s="244"/>
      <c r="IA2002" s="244"/>
      <c r="IB2002" s="244"/>
      <c r="IC2002" s="244"/>
      <c r="ID2002" s="244"/>
      <c r="IE2002" s="244"/>
      <c r="IF2002" s="244"/>
      <c r="IG2002" s="244"/>
      <c r="IH2002" s="244"/>
      <c r="II2002" s="244"/>
      <c r="IJ2002" s="244"/>
      <c r="IK2002" s="244"/>
      <c r="IL2002" s="244"/>
      <c r="IM2002" s="244"/>
      <c r="IN2002" s="244"/>
      <c r="IO2002" s="244"/>
      <c r="IP2002" s="244"/>
      <c r="IQ2002" s="244"/>
      <c r="IR2002" s="244"/>
      <c r="IS2002" s="244"/>
      <c r="IT2002" s="244"/>
      <c r="IU2002" s="244"/>
      <c r="IV2002" s="244"/>
    </row>
    <row r="2003" spans="1:256" s="245" customFormat="1">
      <c r="A2003" s="254" t="s">
        <v>16</v>
      </c>
      <c r="B2003" s="262" t="s">
        <v>885</v>
      </c>
      <c r="C2003" s="256">
        <v>21615.59</v>
      </c>
      <c r="D2003" s="257" t="s">
        <v>26</v>
      </c>
      <c r="E2003" s="251"/>
      <c r="F2003" s="252">
        <f>+C2003*E2003</f>
        <v>0</v>
      </c>
      <c r="G2003" s="253"/>
      <c r="H2003" s="243"/>
      <c r="I2003" s="244"/>
      <c r="J2003" s="244"/>
      <c r="K2003" s="244"/>
      <c r="L2003" s="244"/>
      <c r="M2003" s="244"/>
      <c r="N2003" s="244"/>
      <c r="O2003" s="244"/>
      <c r="P2003" s="244"/>
      <c r="Q2003" s="244"/>
      <c r="R2003" s="244"/>
      <c r="S2003" s="244"/>
      <c r="T2003" s="244"/>
      <c r="U2003" s="244"/>
      <c r="V2003" s="244"/>
      <c r="W2003" s="244"/>
      <c r="X2003" s="244"/>
      <c r="Y2003" s="244"/>
      <c r="Z2003" s="244"/>
      <c r="AA2003" s="244"/>
      <c r="AB2003" s="244"/>
      <c r="AC2003" s="244"/>
      <c r="AD2003" s="244"/>
      <c r="AE2003" s="244"/>
      <c r="AF2003" s="244"/>
      <c r="AG2003" s="244"/>
      <c r="AH2003" s="244"/>
      <c r="AI2003" s="244"/>
      <c r="AJ2003" s="244"/>
      <c r="AK2003" s="244"/>
      <c r="AL2003" s="244"/>
      <c r="AM2003" s="244"/>
      <c r="AN2003" s="244"/>
      <c r="AO2003" s="244"/>
      <c r="AP2003" s="244"/>
      <c r="AQ2003" s="244"/>
      <c r="AR2003" s="244"/>
      <c r="AS2003" s="244"/>
      <c r="AT2003" s="244"/>
      <c r="AU2003" s="244"/>
      <c r="AV2003" s="244"/>
      <c r="AW2003" s="244"/>
      <c r="AX2003" s="244"/>
      <c r="AY2003" s="244"/>
      <c r="AZ2003" s="244"/>
      <c r="BA2003" s="244"/>
      <c r="BB2003" s="244"/>
      <c r="BC2003" s="244"/>
      <c r="BD2003" s="244"/>
      <c r="BE2003" s="244"/>
      <c r="BF2003" s="244"/>
      <c r="BG2003" s="244"/>
      <c r="BH2003" s="244"/>
      <c r="BI2003" s="244"/>
      <c r="BJ2003" s="244"/>
      <c r="BK2003" s="244"/>
      <c r="BL2003" s="244"/>
      <c r="BM2003" s="244"/>
      <c r="BN2003" s="244"/>
      <c r="BO2003" s="244"/>
      <c r="BP2003" s="244"/>
      <c r="BQ2003" s="244"/>
      <c r="BR2003" s="244"/>
      <c r="BS2003" s="244"/>
      <c r="BT2003" s="244"/>
      <c r="BU2003" s="244"/>
      <c r="BV2003" s="244"/>
      <c r="BW2003" s="244"/>
      <c r="BX2003" s="244"/>
      <c r="BY2003" s="244"/>
      <c r="BZ2003" s="244"/>
      <c r="CA2003" s="244"/>
      <c r="CB2003" s="244"/>
      <c r="CC2003" s="244"/>
      <c r="CD2003" s="244"/>
      <c r="CE2003" s="244"/>
      <c r="CF2003" s="244"/>
      <c r="CG2003" s="244"/>
      <c r="CH2003" s="244"/>
      <c r="CI2003" s="244"/>
      <c r="CJ2003" s="244"/>
      <c r="CK2003" s="244"/>
      <c r="CL2003" s="244"/>
      <c r="CM2003" s="244"/>
      <c r="CN2003" s="244"/>
      <c r="CO2003" s="244"/>
      <c r="CP2003" s="244"/>
      <c r="CQ2003" s="244"/>
      <c r="CR2003" s="244"/>
      <c r="CS2003" s="244"/>
      <c r="CT2003" s="244"/>
      <c r="CU2003" s="244"/>
      <c r="CV2003" s="244"/>
      <c r="CW2003" s="244"/>
      <c r="CX2003" s="244"/>
      <c r="CY2003" s="244"/>
      <c r="CZ2003" s="244"/>
      <c r="DA2003" s="244"/>
      <c r="DB2003" s="244"/>
      <c r="DC2003" s="244"/>
      <c r="DD2003" s="244"/>
      <c r="DE2003" s="244"/>
      <c r="DF2003" s="244"/>
      <c r="DG2003" s="244"/>
      <c r="DH2003" s="244"/>
      <c r="DI2003" s="244"/>
      <c r="DJ2003" s="244"/>
      <c r="DK2003" s="244"/>
      <c r="DL2003" s="244"/>
      <c r="DM2003" s="244"/>
      <c r="DN2003" s="244"/>
      <c r="DO2003" s="244"/>
      <c r="DP2003" s="244"/>
      <c r="DQ2003" s="244"/>
      <c r="DR2003" s="244"/>
      <c r="DS2003" s="244"/>
      <c r="DT2003" s="244"/>
      <c r="DU2003" s="244"/>
      <c r="DV2003" s="244"/>
      <c r="DW2003" s="244"/>
      <c r="DX2003" s="244"/>
      <c r="DY2003" s="244"/>
      <c r="DZ2003" s="244"/>
      <c r="EA2003" s="244"/>
      <c r="EB2003" s="244"/>
      <c r="EC2003" s="244"/>
      <c r="ED2003" s="244"/>
      <c r="EE2003" s="244"/>
      <c r="EF2003" s="244"/>
      <c r="EG2003" s="244"/>
      <c r="EH2003" s="244"/>
      <c r="EI2003" s="244"/>
      <c r="EJ2003" s="244"/>
      <c r="EK2003" s="244"/>
      <c r="EL2003" s="244"/>
      <c r="EM2003" s="244"/>
      <c r="EN2003" s="244"/>
      <c r="EO2003" s="244"/>
      <c r="EP2003" s="244"/>
      <c r="EQ2003" s="244"/>
      <c r="ER2003" s="244"/>
      <c r="ES2003" s="244"/>
      <c r="ET2003" s="244"/>
      <c r="EU2003" s="244"/>
      <c r="EV2003" s="244"/>
      <c r="EW2003" s="244"/>
      <c r="EX2003" s="244"/>
      <c r="EY2003" s="244"/>
      <c r="EZ2003" s="244"/>
      <c r="FA2003" s="244"/>
      <c r="FB2003" s="244"/>
      <c r="FC2003" s="244"/>
      <c r="FD2003" s="244"/>
      <c r="FE2003" s="244"/>
      <c r="FF2003" s="244"/>
      <c r="FG2003" s="244"/>
      <c r="FH2003" s="244"/>
      <c r="FI2003" s="244"/>
      <c r="FJ2003" s="244"/>
      <c r="FK2003" s="244"/>
      <c r="FL2003" s="244"/>
      <c r="FM2003" s="244"/>
      <c r="FN2003" s="244"/>
      <c r="FO2003" s="244"/>
      <c r="FP2003" s="244"/>
      <c r="FQ2003" s="244"/>
      <c r="FR2003" s="244"/>
      <c r="FS2003" s="244"/>
      <c r="FT2003" s="244"/>
      <c r="FU2003" s="244"/>
      <c r="FV2003" s="244"/>
      <c r="FW2003" s="244"/>
      <c r="FX2003" s="244"/>
      <c r="FY2003" s="244"/>
      <c r="FZ2003" s="244"/>
      <c r="GA2003" s="244"/>
      <c r="GB2003" s="244"/>
      <c r="GC2003" s="244"/>
      <c r="GD2003" s="244"/>
      <c r="GE2003" s="244"/>
      <c r="GF2003" s="244"/>
      <c r="GG2003" s="244"/>
      <c r="GH2003" s="244"/>
      <c r="GI2003" s="244"/>
      <c r="GJ2003" s="244"/>
      <c r="GK2003" s="244"/>
      <c r="GL2003" s="244"/>
      <c r="GM2003" s="244"/>
      <c r="GN2003" s="244"/>
      <c r="GO2003" s="244"/>
      <c r="GP2003" s="244"/>
      <c r="GQ2003" s="244"/>
      <c r="GR2003" s="244"/>
      <c r="GS2003" s="244"/>
      <c r="GT2003" s="244"/>
      <c r="GU2003" s="244"/>
      <c r="GV2003" s="244"/>
      <c r="GW2003" s="244"/>
      <c r="GX2003" s="244"/>
      <c r="GY2003" s="244"/>
      <c r="GZ2003" s="244"/>
      <c r="HA2003" s="244"/>
      <c r="HB2003" s="244"/>
      <c r="HC2003" s="244"/>
      <c r="HD2003" s="244"/>
      <c r="HE2003" s="244"/>
      <c r="HF2003" s="244"/>
      <c r="HG2003" s="244"/>
      <c r="HH2003" s="244"/>
      <c r="HI2003" s="244"/>
      <c r="HJ2003" s="244"/>
      <c r="HK2003" s="244"/>
      <c r="HL2003" s="244"/>
      <c r="HM2003" s="244"/>
      <c r="HN2003" s="244"/>
      <c r="HO2003" s="244"/>
      <c r="HP2003" s="244"/>
      <c r="HQ2003" s="244"/>
      <c r="HR2003" s="244"/>
      <c r="HS2003" s="244"/>
      <c r="HT2003" s="244"/>
      <c r="HU2003" s="244"/>
      <c r="HV2003" s="244"/>
      <c r="HW2003" s="244"/>
      <c r="HX2003" s="244"/>
      <c r="HY2003" s="244"/>
      <c r="HZ2003" s="244"/>
      <c r="IA2003" s="244"/>
      <c r="IB2003" s="244"/>
      <c r="IC2003" s="244"/>
      <c r="ID2003" s="244"/>
      <c r="IE2003" s="244"/>
      <c r="IF2003" s="244"/>
      <c r="IG2003" s="244"/>
      <c r="IH2003" s="244"/>
      <c r="II2003" s="244"/>
      <c r="IJ2003" s="244"/>
      <c r="IK2003" s="244"/>
      <c r="IL2003" s="244"/>
      <c r="IM2003" s="244"/>
      <c r="IN2003" s="244"/>
      <c r="IO2003" s="244"/>
      <c r="IP2003" s="244"/>
      <c r="IQ2003" s="244"/>
      <c r="IR2003" s="244"/>
      <c r="IS2003" s="244"/>
      <c r="IT2003" s="244"/>
      <c r="IU2003" s="244"/>
      <c r="IV2003" s="244"/>
    </row>
    <row r="2004" spans="1:256" s="245" customFormat="1">
      <c r="A2004" s="254" t="s">
        <v>19</v>
      </c>
      <c r="B2004" s="262" t="s">
        <v>886</v>
      </c>
      <c r="C2004" s="256">
        <v>1</v>
      </c>
      <c r="D2004" s="257" t="s">
        <v>195</v>
      </c>
      <c r="E2004" s="258"/>
      <c r="F2004" s="252">
        <f>+C2004*E2004</f>
        <v>0</v>
      </c>
      <c r="G2004" s="253"/>
      <c r="H2004" s="243"/>
      <c r="I2004" s="244"/>
      <c r="J2004" s="244"/>
      <c r="K2004" s="244"/>
      <c r="L2004" s="244"/>
      <c r="M2004" s="244"/>
      <c r="N2004" s="244"/>
      <c r="O2004" s="244"/>
      <c r="P2004" s="244"/>
      <c r="Q2004" s="244"/>
      <c r="R2004" s="244"/>
      <c r="S2004" s="244"/>
      <c r="T2004" s="244"/>
      <c r="U2004" s="244"/>
      <c r="V2004" s="244"/>
      <c r="W2004" s="244"/>
      <c r="X2004" s="244"/>
      <c r="Y2004" s="244"/>
      <c r="Z2004" s="244"/>
      <c r="AA2004" s="244"/>
      <c r="AB2004" s="244"/>
      <c r="AC2004" s="244"/>
      <c r="AD2004" s="244"/>
      <c r="AE2004" s="244"/>
      <c r="AF2004" s="244"/>
      <c r="AG2004" s="244"/>
      <c r="AH2004" s="244"/>
      <c r="AI2004" s="244"/>
      <c r="AJ2004" s="244"/>
      <c r="AK2004" s="244"/>
      <c r="AL2004" s="244"/>
      <c r="AM2004" s="244"/>
      <c r="AN2004" s="244"/>
      <c r="AO2004" s="244"/>
      <c r="AP2004" s="244"/>
      <c r="AQ2004" s="244"/>
      <c r="AR2004" s="244"/>
      <c r="AS2004" s="244"/>
      <c r="AT2004" s="244"/>
      <c r="AU2004" s="244"/>
      <c r="AV2004" s="244"/>
      <c r="AW2004" s="244"/>
      <c r="AX2004" s="244"/>
      <c r="AY2004" s="244"/>
      <c r="AZ2004" s="244"/>
      <c r="BA2004" s="244"/>
      <c r="BB2004" s="244"/>
      <c r="BC2004" s="244"/>
      <c r="BD2004" s="244"/>
      <c r="BE2004" s="244"/>
      <c r="BF2004" s="244"/>
      <c r="BG2004" s="244"/>
      <c r="BH2004" s="244"/>
      <c r="BI2004" s="244"/>
      <c r="BJ2004" s="244"/>
      <c r="BK2004" s="244"/>
      <c r="BL2004" s="244"/>
      <c r="BM2004" s="244"/>
      <c r="BN2004" s="244"/>
      <c r="BO2004" s="244"/>
      <c r="BP2004" s="244"/>
      <c r="BQ2004" s="244"/>
      <c r="BR2004" s="244"/>
      <c r="BS2004" s="244"/>
      <c r="BT2004" s="244"/>
      <c r="BU2004" s="244"/>
      <c r="BV2004" s="244"/>
      <c r="BW2004" s="244"/>
      <c r="BX2004" s="244"/>
      <c r="BY2004" s="244"/>
      <c r="BZ2004" s="244"/>
      <c r="CA2004" s="244"/>
      <c r="CB2004" s="244"/>
      <c r="CC2004" s="244"/>
      <c r="CD2004" s="244"/>
      <c r="CE2004" s="244"/>
      <c r="CF2004" s="244"/>
      <c r="CG2004" s="244"/>
      <c r="CH2004" s="244"/>
      <c r="CI2004" s="244"/>
      <c r="CJ2004" s="244"/>
      <c r="CK2004" s="244"/>
      <c r="CL2004" s="244"/>
      <c r="CM2004" s="244"/>
      <c r="CN2004" s="244"/>
      <c r="CO2004" s="244"/>
      <c r="CP2004" s="244"/>
      <c r="CQ2004" s="244"/>
      <c r="CR2004" s="244"/>
      <c r="CS2004" s="244"/>
      <c r="CT2004" s="244"/>
      <c r="CU2004" s="244"/>
      <c r="CV2004" s="244"/>
      <c r="CW2004" s="244"/>
      <c r="CX2004" s="244"/>
      <c r="CY2004" s="244"/>
      <c r="CZ2004" s="244"/>
      <c r="DA2004" s="244"/>
      <c r="DB2004" s="244"/>
      <c r="DC2004" s="244"/>
      <c r="DD2004" s="244"/>
      <c r="DE2004" s="244"/>
      <c r="DF2004" s="244"/>
      <c r="DG2004" s="244"/>
      <c r="DH2004" s="244"/>
      <c r="DI2004" s="244"/>
      <c r="DJ2004" s="244"/>
      <c r="DK2004" s="244"/>
      <c r="DL2004" s="244"/>
      <c r="DM2004" s="244"/>
      <c r="DN2004" s="244"/>
      <c r="DO2004" s="244"/>
      <c r="DP2004" s="244"/>
      <c r="DQ2004" s="244"/>
      <c r="DR2004" s="244"/>
      <c r="DS2004" s="244"/>
      <c r="DT2004" s="244"/>
      <c r="DU2004" s="244"/>
      <c r="DV2004" s="244"/>
      <c r="DW2004" s="244"/>
      <c r="DX2004" s="244"/>
      <c r="DY2004" s="244"/>
      <c r="DZ2004" s="244"/>
      <c r="EA2004" s="244"/>
      <c r="EB2004" s="244"/>
      <c r="EC2004" s="244"/>
      <c r="ED2004" s="244"/>
      <c r="EE2004" s="244"/>
      <c r="EF2004" s="244"/>
      <c r="EG2004" s="244"/>
      <c r="EH2004" s="244"/>
      <c r="EI2004" s="244"/>
      <c r="EJ2004" s="244"/>
      <c r="EK2004" s="244"/>
      <c r="EL2004" s="244"/>
      <c r="EM2004" s="244"/>
      <c r="EN2004" s="244"/>
      <c r="EO2004" s="244"/>
      <c r="EP2004" s="244"/>
      <c r="EQ2004" s="244"/>
      <c r="ER2004" s="244"/>
      <c r="ES2004" s="244"/>
      <c r="ET2004" s="244"/>
      <c r="EU2004" s="244"/>
      <c r="EV2004" s="244"/>
      <c r="EW2004" s="244"/>
      <c r="EX2004" s="244"/>
      <c r="EY2004" s="244"/>
      <c r="EZ2004" s="244"/>
      <c r="FA2004" s="244"/>
      <c r="FB2004" s="244"/>
      <c r="FC2004" s="244"/>
      <c r="FD2004" s="244"/>
      <c r="FE2004" s="244"/>
      <c r="FF2004" s="244"/>
      <c r="FG2004" s="244"/>
      <c r="FH2004" s="244"/>
      <c r="FI2004" s="244"/>
      <c r="FJ2004" s="244"/>
      <c r="FK2004" s="244"/>
      <c r="FL2004" s="244"/>
      <c r="FM2004" s="244"/>
      <c r="FN2004" s="244"/>
      <c r="FO2004" s="244"/>
      <c r="FP2004" s="244"/>
      <c r="FQ2004" s="244"/>
      <c r="FR2004" s="244"/>
      <c r="FS2004" s="244"/>
      <c r="FT2004" s="244"/>
      <c r="FU2004" s="244"/>
      <c r="FV2004" s="244"/>
      <c r="FW2004" s="244"/>
      <c r="FX2004" s="244"/>
      <c r="FY2004" s="244"/>
      <c r="FZ2004" s="244"/>
      <c r="GA2004" s="244"/>
      <c r="GB2004" s="244"/>
      <c r="GC2004" s="244"/>
      <c r="GD2004" s="244"/>
      <c r="GE2004" s="244"/>
      <c r="GF2004" s="244"/>
      <c r="GG2004" s="244"/>
      <c r="GH2004" s="244"/>
      <c r="GI2004" s="244"/>
      <c r="GJ2004" s="244"/>
      <c r="GK2004" s="244"/>
      <c r="GL2004" s="244"/>
      <c r="GM2004" s="244"/>
      <c r="GN2004" s="244"/>
      <c r="GO2004" s="244"/>
      <c r="GP2004" s="244"/>
      <c r="GQ2004" s="244"/>
      <c r="GR2004" s="244"/>
      <c r="GS2004" s="244"/>
      <c r="GT2004" s="244"/>
      <c r="GU2004" s="244"/>
      <c r="GV2004" s="244"/>
      <c r="GW2004" s="244"/>
      <c r="GX2004" s="244"/>
      <c r="GY2004" s="244"/>
      <c r="GZ2004" s="244"/>
      <c r="HA2004" s="244"/>
      <c r="HB2004" s="244"/>
      <c r="HC2004" s="244"/>
      <c r="HD2004" s="244"/>
      <c r="HE2004" s="244"/>
      <c r="HF2004" s="244"/>
      <c r="HG2004" s="244"/>
      <c r="HH2004" s="244"/>
      <c r="HI2004" s="244"/>
      <c r="HJ2004" s="244"/>
      <c r="HK2004" s="244"/>
      <c r="HL2004" s="244"/>
      <c r="HM2004" s="244"/>
      <c r="HN2004" s="244"/>
      <c r="HO2004" s="244"/>
      <c r="HP2004" s="244"/>
      <c r="HQ2004" s="244"/>
      <c r="HR2004" s="244"/>
      <c r="HS2004" s="244"/>
      <c r="HT2004" s="244"/>
      <c r="HU2004" s="244"/>
      <c r="HV2004" s="244"/>
      <c r="HW2004" s="244"/>
      <c r="HX2004" s="244"/>
      <c r="HY2004" s="244"/>
      <c r="HZ2004" s="244"/>
      <c r="IA2004" s="244"/>
      <c r="IB2004" s="244"/>
      <c r="IC2004" s="244"/>
      <c r="ID2004" s="244"/>
      <c r="IE2004" s="244"/>
      <c r="IF2004" s="244"/>
      <c r="IG2004" s="244"/>
      <c r="IH2004" s="244"/>
      <c r="II2004" s="244"/>
      <c r="IJ2004" s="244"/>
      <c r="IK2004" s="244"/>
      <c r="IL2004" s="244"/>
      <c r="IM2004" s="244"/>
      <c r="IN2004" s="244"/>
      <c r="IO2004" s="244"/>
      <c r="IP2004" s="244"/>
      <c r="IQ2004" s="244"/>
      <c r="IR2004" s="244"/>
      <c r="IS2004" s="244"/>
      <c r="IT2004" s="244"/>
      <c r="IU2004" s="244"/>
      <c r="IV2004" s="244"/>
    </row>
    <row r="2005" spans="1:256" s="245" customFormat="1">
      <c r="A2005" s="254" t="s">
        <v>22</v>
      </c>
      <c r="B2005" s="262" t="s">
        <v>887</v>
      </c>
      <c r="C2005" s="256">
        <v>60</v>
      </c>
      <c r="D2005" s="257" t="s">
        <v>18</v>
      </c>
      <c r="E2005" s="258"/>
      <c r="F2005" s="252">
        <f>+C2005*E2005</f>
        <v>0</v>
      </c>
      <c r="G2005" s="253">
        <f>SUM(F2003:F2005)</f>
        <v>0</v>
      </c>
      <c r="H2005" s="243"/>
      <c r="I2005" s="244"/>
      <c r="J2005" s="244"/>
      <c r="K2005" s="244"/>
      <c r="L2005" s="244"/>
      <c r="M2005" s="244"/>
      <c r="N2005" s="244"/>
      <c r="O2005" s="244"/>
      <c r="P2005" s="244"/>
      <c r="Q2005" s="244"/>
      <c r="R2005" s="244"/>
      <c r="S2005" s="244"/>
      <c r="T2005" s="244"/>
      <c r="U2005" s="244"/>
      <c r="V2005" s="244"/>
      <c r="W2005" s="244"/>
      <c r="X2005" s="244"/>
      <c r="Y2005" s="244"/>
      <c r="Z2005" s="244"/>
      <c r="AA2005" s="244"/>
      <c r="AB2005" s="244"/>
      <c r="AC2005" s="244"/>
      <c r="AD2005" s="244"/>
      <c r="AE2005" s="244"/>
      <c r="AF2005" s="244"/>
      <c r="AG2005" s="244"/>
      <c r="AH2005" s="244"/>
      <c r="AI2005" s="244"/>
      <c r="AJ2005" s="244"/>
      <c r="AK2005" s="244"/>
      <c r="AL2005" s="244"/>
      <c r="AM2005" s="244"/>
      <c r="AN2005" s="244"/>
      <c r="AO2005" s="244"/>
      <c r="AP2005" s="244"/>
      <c r="AQ2005" s="244"/>
      <c r="AR2005" s="244"/>
      <c r="AS2005" s="244"/>
      <c r="AT2005" s="244"/>
      <c r="AU2005" s="244"/>
      <c r="AV2005" s="244"/>
      <c r="AW2005" s="244"/>
      <c r="AX2005" s="244"/>
      <c r="AY2005" s="244"/>
      <c r="AZ2005" s="244"/>
      <c r="BA2005" s="244"/>
      <c r="BB2005" s="244"/>
      <c r="BC2005" s="244"/>
      <c r="BD2005" s="244"/>
      <c r="BE2005" s="244"/>
      <c r="BF2005" s="244"/>
      <c r="BG2005" s="244"/>
      <c r="BH2005" s="244"/>
      <c r="BI2005" s="244"/>
      <c r="BJ2005" s="244"/>
      <c r="BK2005" s="244"/>
      <c r="BL2005" s="244"/>
      <c r="BM2005" s="244"/>
      <c r="BN2005" s="244"/>
      <c r="BO2005" s="244"/>
      <c r="BP2005" s="244"/>
      <c r="BQ2005" s="244"/>
      <c r="BR2005" s="244"/>
      <c r="BS2005" s="244"/>
      <c r="BT2005" s="244"/>
      <c r="BU2005" s="244"/>
      <c r="BV2005" s="244"/>
      <c r="BW2005" s="244"/>
      <c r="BX2005" s="244"/>
      <c r="BY2005" s="244"/>
      <c r="BZ2005" s="244"/>
      <c r="CA2005" s="244"/>
      <c r="CB2005" s="244"/>
      <c r="CC2005" s="244"/>
      <c r="CD2005" s="244"/>
      <c r="CE2005" s="244"/>
      <c r="CF2005" s="244"/>
      <c r="CG2005" s="244"/>
      <c r="CH2005" s="244"/>
      <c r="CI2005" s="244"/>
      <c r="CJ2005" s="244"/>
      <c r="CK2005" s="244"/>
      <c r="CL2005" s="244"/>
      <c r="CM2005" s="244"/>
      <c r="CN2005" s="244"/>
      <c r="CO2005" s="244"/>
      <c r="CP2005" s="244"/>
      <c r="CQ2005" s="244"/>
      <c r="CR2005" s="244"/>
      <c r="CS2005" s="244"/>
      <c r="CT2005" s="244"/>
      <c r="CU2005" s="244"/>
      <c r="CV2005" s="244"/>
      <c r="CW2005" s="244"/>
      <c r="CX2005" s="244"/>
      <c r="CY2005" s="244"/>
      <c r="CZ2005" s="244"/>
      <c r="DA2005" s="244"/>
      <c r="DB2005" s="244"/>
      <c r="DC2005" s="244"/>
      <c r="DD2005" s="244"/>
      <c r="DE2005" s="244"/>
      <c r="DF2005" s="244"/>
      <c r="DG2005" s="244"/>
      <c r="DH2005" s="244"/>
      <c r="DI2005" s="244"/>
      <c r="DJ2005" s="244"/>
      <c r="DK2005" s="244"/>
      <c r="DL2005" s="244"/>
      <c r="DM2005" s="244"/>
      <c r="DN2005" s="244"/>
      <c r="DO2005" s="244"/>
      <c r="DP2005" s="244"/>
      <c r="DQ2005" s="244"/>
      <c r="DR2005" s="244"/>
      <c r="DS2005" s="244"/>
      <c r="DT2005" s="244"/>
      <c r="DU2005" s="244"/>
      <c r="DV2005" s="244"/>
      <c r="DW2005" s="244"/>
      <c r="DX2005" s="244"/>
      <c r="DY2005" s="244"/>
      <c r="DZ2005" s="244"/>
      <c r="EA2005" s="244"/>
      <c r="EB2005" s="244"/>
      <c r="EC2005" s="244"/>
      <c r="ED2005" s="244"/>
      <c r="EE2005" s="244"/>
      <c r="EF2005" s="244"/>
      <c r="EG2005" s="244"/>
      <c r="EH2005" s="244"/>
      <c r="EI2005" s="244"/>
      <c r="EJ2005" s="244"/>
      <c r="EK2005" s="244"/>
      <c r="EL2005" s="244"/>
      <c r="EM2005" s="244"/>
      <c r="EN2005" s="244"/>
      <c r="EO2005" s="244"/>
      <c r="EP2005" s="244"/>
      <c r="EQ2005" s="244"/>
      <c r="ER2005" s="244"/>
      <c r="ES2005" s="244"/>
      <c r="ET2005" s="244"/>
      <c r="EU2005" s="244"/>
      <c r="EV2005" s="244"/>
      <c r="EW2005" s="244"/>
      <c r="EX2005" s="244"/>
      <c r="EY2005" s="244"/>
      <c r="EZ2005" s="244"/>
      <c r="FA2005" s="244"/>
      <c r="FB2005" s="244"/>
      <c r="FC2005" s="244"/>
      <c r="FD2005" s="244"/>
      <c r="FE2005" s="244"/>
      <c r="FF2005" s="244"/>
      <c r="FG2005" s="244"/>
      <c r="FH2005" s="244"/>
      <c r="FI2005" s="244"/>
      <c r="FJ2005" s="244"/>
      <c r="FK2005" s="244"/>
      <c r="FL2005" s="244"/>
      <c r="FM2005" s="244"/>
      <c r="FN2005" s="244"/>
      <c r="FO2005" s="244"/>
      <c r="FP2005" s="244"/>
      <c r="FQ2005" s="244"/>
      <c r="FR2005" s="244"/>
      <c r="FS2005" s="244"/>
      <c r="FT2005" s="244"/>
      <c r="FU2005" s="244"/>
      <c r="FV2005" s="244"/>
      <c r="FW2005" s="244"/>
      <c r="FX2005" s="244"/>
      <c r="FY2005" s="244"/>
      <c r="FZ2005" s="244"/>
      <c r="GA2005" s="244"/>
      <c r="GB2005" s="244"/>
      <c r="GC2005" s="244"/>
      <c r="GD2005" s="244"/>
      <c r="GE2005" s="244"/>
      <c r="GF2005" s="244"/>
      <c r="GG2005" s="244"/>
      <c r="GH2005" s="244"/>
      <c r="GI2005" s="244"/>
      <c r="GJ2005" s="244"/>
      <c r="GK2005" s="244"/>
      <c r="GL2005" s="244"/>
      <c r="GM2005" s="244"/>
      <c r="GN2005" s="244"/>
      <c r="GO2005" s="244"/>
      <c r="GP2005" s="244"/>
      <c r="GQ2005" s="244"/>
      <c r="GR2005" s="244"/>
      <c r="GS2005" s="244"/>
      <c r="GT2005" s="244"/>
      <c r="GU2005" s="244"/>
      <c r="GV2005" s="244"/>
      <c r="GW2005" s="244"/>
      <c r="GX2005" s="244"/>
      <c r="GY2005" s="244"/>
      <c r="GZ2005" s="244"/>
      <c r="HA2005" s="244"/>
      <c r="HB2005" s="244"/>
      <c r="HC2005" s="244"/>
      <c r="HD2005" s="244"/>
      <c r="HE2005" s="244"/>
      <c r="HF2005" s="244"/>
      <c r="HG2005" s="244"/>
      <c r="HH2005" s="244"/>
      <c r="HI2005" s="244"/>
      <c r="HJ2005" s="244"/>
      <c r="HK2005" s="244"/>
      <c r="HL2005" s="244"/>
      <c r="HM2005" s="244"/>
      <c r="HN2005" s="244"/>
      <c r="HO2005" s="244"/>
      <c r="HP2005" s="244"/>
      <c r="HQ2005" s="244"/>
      <c r="HR2005" s="244"/>
      <c r="HS2005" s="244"/>
      <c r="HT2005" s="244"/>
      <c r="HU2005" s="244"/>
      <c r="HV2005" s="244"/>
      <c r="HW2005" s="244"/>
      <c r="HX2005" s="244"/>
      <c r="HY2005" s="244"/>
      <c r="HZ2005" s="244"/>
      <c r="IA2005" s="244"/>
      <c r="IB2005" s="244"/>
      <c r="IC2005" s="244"/>
      <c r="ID2005" s="244"/>
      <c r="IE2005" s="244"/>
      <c r="IF2005" s="244"/>
      <c r="IG2005" s="244"/>
      <c r="IH2005" s="244"/>
      <c r="II2005" s="244"/>
      <c r="IJ2005" s="244"/>
      <c r="IK2005" s="244"/>
      <c r="IL2005" s="244"/>
      <c r="IM2005" s="244"/>
      <c r="IN2005" s="244"/>
      <c r="IO2005" s="244"/>
      <c r="IP2005" s="244"/>
      <c r="IQ2005" s="244"/>
      <c r="IR2005" s="244"/>
      <c r="IS2005" s="244"/>
      <c r="IT2005" s="244"/>
      <c r="IU2005" s="244"/>
      <c r="IV2005" s="244"/>
    </row>
    <row r="2006" spans="1:256" s="245" customFormat="1">
      <c r="A2006" s="268"/>
      <c r="B2006" s="262"/>
      <c r="C2006" s="256"/>
      <c r="D2006" s="257"/>
      <c r="E2006" s="251"/>
      <c r="F2006" s="252"/>
      <c r="G2006" s="253"/>
      <c r="H2006" s="243"/>
      <c r="I2006" s="244"/>
      <c r="J2006" s="244"/>
      <c r="K2006" s="244"/>
      <c r="L2006" s="244"/>
      <c r="M2006" s="244"/>
      <c r="N2006" s="244"/>
      <c r="O2006" s="244"/>
      <c r="P2006" s="244"/>
      <c r="Q2006" s="244"/>
      <c r="R2006" s="244"/>
      <c r="S2006" s="244"/>
      <c r="T2006" s="244"/>
      <c r="U2006" s="244"/>
      <c r="V2006" s="244"/>
      <c r="W2006" s="244"/>
      <c r="X2006" s="244"/>
      <c r="Y2006" s="244"/>
      <c r="Z2006" s="244"/>
      <c r="AA2006" s="244"/>
      <c r="AB2006" s="244"/>
      <c r="AC2006" s="244"/>
      <c r="AD2006" s="244"/>
      <c r="AE2006" s="244"/>
      <c r="AF2006" s="244"/>
      <c r="AG2006" s="244"/>
      <c r="AH2006" s="244"/>
      <c r="AI2006" s="244"/>
      <c r="AJ2006" s="244"/>
      <c r="AK2006" s="244"/>
      <c r="AL2006" s="244"/>
      <c r="AM2006" s="244"/>
      <c r="AN2006" s="244"/>
      <c r="AO2006" s="244"/>
      <c r="AP2006" s="244"/>
      <c r="AQ2006" s="244"/>
      <c r="AR2006" s="244"/>
      <c r="AS2006" s="244"/>
      <c r="AT2006" s="244"/>
      <c r="AU2006" s="244"/>
      <c r="AV2006" s="244"/>
      <c r="AW2006" s="244"/>
      <c r="AX2006" s="244"/>
      <c r="AY2006" s="244"/>
      <c r="AZ2006" s="244"/>
      <c r="BA2006" s="244"/>
      <c r="BB2006" s="244"/>
      <c r="BC2006" s="244"/>
      <c r="BD2006" s="244"/>
      <c r="BE2006" s="244"/>
      <c r="BF2006" s="244"/>
      <c r="BG2006" s="244"/>
      <c r="BH2006" s="244"/>
      <c r="BI2006" s="244"/>
      <c r="BJ2006" s="244"/>
      <c r="BK2006" s="244"/>
      <c r="BL2006" s="244"/>
      <c r="BM2006" s="244"/>
      <c r="BN2006" s="244"/>
      <c r="BO2006" s="244"/>
      <c r="BP2006" s="244"/>
      <c r="BQ2006" s="244"/>
      <c r="BR2006" s="244"/>
      <c r="BS2006" s="244"/>
      <c r="BT2006" s="244"/>
      <c r="BU2006" s="244"/>
      <c r="BV2006" s="244"/>
      <c r="BW2006" s="244"/>
      <c r="BX2006" s="244"/>
      <c r="BY2006" s="244"/>
      <c r="BZ2006" s="244"/>
      <c r="CA2006" s="244"/>
      <c r="CB2006" s="244"/>
      <c r="CC2006" s="244"/>
      <c r="CD2006" s="244"/>
      <c r="CE2006" s="244"/>
      <c r="CF2006" s="244"/>
      <c r="CG2006" s="244"/>
      <c r="CH2006" s="244"/>
      <c r="CI2006" s="244"/>
      <c r="CJ2006" s="244"/>
      <c r="CK2006" s="244"/>
      <c r="CL2006" s="244"/>
      <c r="CM2006" s="244"/>
      <c r="CN2006" s="244"/>
      <c r="CO2006" s="244"/>
      <c r="CP2006" s="244"/>
      <c r="CQ2006" s="244"/>
      <c r="CR2006" s="244"/>
      <c r="CS2006" s="244"/>
      <c r="CT2006" s="244"/>
      <c r="CU2006" s="244"/>
      <c r="CV2006" s="244"/>
      <c r="CW2006" s="244"/>
      <c r="CX2006" s="244"/>
      <c r="CY2006" s="244"/>
      <c r="CZ2006" s="244"/>
      <c r="DA2006" s="244"/>
      <c r="DB2006" s="244"/>
      <c r="DC2006" s="244"/>
      <c r="DD2006" s="244"/>
      <c r="DE2006" s="244"/>
      <c r="DF2006" s="244"/>
      <c r="DG2006" s="244"/>
      <c r="DH2006" s="244"/>
      <c r="DI2006" s="244"/>
      <c r="DJ2006" s="244"/>
      <c r="DK2006" s="244"/>
      <c r="DL2006" s="244"/>
      <c r="DM2006" s="244"/>
      <c r="DN2006" s="244"/>
      <c r="DO2006" s="244"/>
      <c r="DP2006" s="244"/>
      <c r="DQ2006" s="244"/>
      <c r="DR2006" s="244"/>
      <c r="DS2006" s="244"/>
      <c r="DT2006" s="244"/>
      <c r="DU2006" s="244"/>
      <c r="DV2006" s="244"/>
      <c r="DW2006" s="244"/>
      <c r="DX2006" s="244"/>
      <c r="DY2006" s="244"/>
      <c r="DZ2006" s="244"/>
      <c r="EA2006" s="244"/>
      <c r="EB2006" s="244"/>
      <c r="EC2006" s="244"/>
      <c r="ED2006" s="244"/>
      <c r="EE2006" s="244"/>
      <c r="EF2006" s="244"/>
      <c r="EG2006" s="244"/>
      <c r="EH2006" s="244"/>
      <c r="EI2006" s="244"/>
      <c r="EJ2006" s="244"/>
      <c r="EK2006" s="244"/>
      <c r="EL2006" s="244"/>
      <c r="EM2006" s="244"/>
      <c r="EN2006" s="244"/>
      <c r="EO2006" s="244"/>
      <c r="EP2006" s="244"/>
      <c r="EQ2006" s="244"/>
      <c r="ER2006" s="244"/>
      <c r="ES2006" s="244"/>
      <c r="ET2006" s="244"/>
      <c r="EU2006" s="244"/>
      <c r="EV2006" s="244"/>
      <c r="EW2006" s="244"/>
      <c r="EX2006" s="244"/>
      <c r="EY2006" s="244"/>
      <c r="EZ2006" s="244"/>
      <c r="FA2006" s="244"/>
      <c r="FB2006" s="244"/>
      <c r="FC2006" s="244"/>
      <c r="FD2006" s="244"/>
      <c r="FE2006" s="244"/>
      <c r="FF2006" s="244"/>
      <c r="FG2006" s="244"/>
      <c r="FH2006" s="244"/>
      <c r="FI2006" s="244"/>
      <c r="FJ2006" s="244"/>
      <c r="FK2006" s="244"/>
      <c r="FL2006" s="244"/>
      <c r="FM2006" s="244"/>
      <c r="FN2006" s="244"/>
      <c r="FO2006" s="244"/>
      <c r="FP2006" s="244"/>
      <c r="FQ2006" s="244"/>
      <c r="FR2006" s="244"/>
      <c r="FS2006" s="244"/>
      <c r="FT2006" s="244"/>
      <c r="FU2006" s="244"/>
      <c r="FV2006" s="244"/>
      <c r="FW2006" s="244"/>
      <c r="FX2006" s="244"/>
      <c r="FY2006" s="244"/>
      <c r="FZ2006" s="244"/>
      <c r="GA2006" s="244"/>
      <c r="GB2006" s="244"/>
      <c r="GC2006" s="244"/>
      <c r="GD2006" s="244"/>
      <c r="GE2006" s="244"/>
      <c r="GF2006" s="244"/>
      <c r="GG2006" s="244"/>
      <c r="GH2006" s="244"/>
      <c r="GI2006" s="244"/>
      <c r="GJ2006" s="244"/>
      <c r="GK2006" s="244"/>
      <c r="GL2006" s="244"/>
      <c r="GM2006" s="244"/>
      <c r="GN2006" s="244"/>
      <c r="GO2006" s="244"/>
      <c r="GP2006" s="244"/>
      <c r="GQ2006" s="244"/>
      <c r="GR2006" s="244"/>
      <c r="GS2006" s="244"/>
      <c r="GT2006" s="244"/>
      <c r="GU2006" s="244"/>
      <c r="GV2006" s="244"/>
      <c r="GW2006" s="244"/>
      <c r="GX2006" s="244"/>
      <c r="GY2006" s="244"/>
      <c r="GZ2006" s="244"/>
      <c r="HA2006" s="244"/>
      <c r="HB2006" s="244"/>
      <c r="HC2006" s="244"/>
      <c r="HD2006" s="244"/>
      <c r="HE2006" s="244"/>
      <c r="HF2006" s="244"/>
      <c r="HG2006" s="244"/>
      <c r="HH2006" s="244"/>
      <c r="HI2006" s="244"/>
      <c r="HJ2006" s="244"/>
      <c r="HK2006" s="244"/>
      <c r="HL2006" s="244"/>
      <c r="HM2006" s="244"/>
      <c r="HN2006" s="244"/>
      <c r="HO2006" s="244"/>
      <c r="HP2006" s="244"/>
      <c r="HQ2006" s="244"/>
      <c r="HR2006" s="244"/>
      <c r="HS2006" s="244"/>
      <c r="HT2006" s="244"/>
      <c r="HU2006" s="244"/>
      <c r="HV2006" s="244"/>
      <c r="HW2006" s="244"/>
      <c r="HX2006" s="244"/>
      <c r="HY2006" s="244"/>
      <c r="HZ2006" s="244"/>
      <c r="IA2006" s="244"/>
      <c r="IB2006" s="244"/>
      <c r="IC2006" s="244"/>
      <c r="ID2006" s="244"/>
      <c r="IE2006" s="244"/>
      <c r="IF2006" s="244"/>
      <c r="IG2006" s="244"/>
      <c r="IH2006" s="244"/>
      <c r="II2006" s="244"/>
      <c r="IJ2006" s="244"/>
      <c r="IK2006" s="244"/>
      <c r="IL2006" s="244"/>
      <c r="IM2006" s="244"/>
      <c r="IN2006" s="244"/>
      <c r="IO2006" s="244"/>
      <c r="IP2006" s="244"/>
      <c r="IQ2006" s="244"/>
      <c r="IR2006" s="244"/>
      <c r="IS2006" s="244"/>
      <c r="IT2006" s="244"/>
      <c r="IU2006" s="244"/>
      <c r="IV2006" s="244"/>
    </row>
    <row r="2007" spans="1:256" s="245" customFormat="1">
      <c r="A2007" s="248" t="s">
        <v>137</v>
      </c>
      <c r="B2007" s="249" t="s">
        <v>888</v>
      </c>
      <c r="C2007" s="256"/>
      <c r="D2007" s="257"/>
      <c r="E2007" s="251"/>
      <c r="F2007" s="252"/>
      <c r="G2007" s="253"/>
      <c r="H2007" s="243"/>
      <c r="I2007" s="244"/>
      <c r="J2007" s="244"/>
      <c r="K2007" s="244"/>
      <c r="L2007" s="244"/>
      <c r="M2007" s="244"/>
      <c r="N2007" s="244"/>
      <c r="O2007" s="244"/>
      <c r="P2007" s="244"/>
      <c r="Q2007" s="244"/>
      <c r="R2007" s="244"/>
      <c r="S2007" s="244"/>
      <c r="T2007" s="244"/>
      <c r="U2007" s="244"/>
      <c r="V2007" s="244"/>
      <c r="W2007" s="244"/>
      <c r="X2007" s="244"/>
      <c r="Y2007" s="244"/>
      <c r="Z2007" s="244"/>
      <c r="AA2007" s="244"/>
      <c r="AB2007" s="244"/>
      <c r="AC2007" s="244"/>
      <c r="AD2007" s="244"/>
      <c r="AE2007" s="244"/>
      <c r="AF2007" s="244"/>
      <c r="AG2007" s="244"/>
      <c r="AH2007" s="244"/>
      <c r="AI2007" s="244"/>
      <c r="AJ2007" s="244"/>
      <c r="AK2007" s="244"/>
      <c r="AL2007" s="244"/>
      <c r="AM2007" s="244"/>
      <c r="AN2007" s="244"/>
      <c r="AO2007" s="244"/>
      <c r="AP2007" s="244"/>
      <c r="AQ2007" s="244"/>
      <c r="AR2007" s="244"/>
      <c r="AS2007" s="244"/>
      <c r="AT2007" s="244"/>
      <c r="AU2007" s="244"/>
      <c r="AV2007" s="244"/>
      <c r="AW2007" s="244"/>
      <c r="AX2007" s="244"/>
      <c r="AY2007" s="244"/>
      <c r="AZ2007" s="244"/>
      <c r="BA2007" s="244"/>
      <c r="BB2007" s="244"/>
      <c r="BC2007" s="244"/>
      <c r="BD2007" s="244"/>
      <c r="BE2007" s="244"/>
      <c r="BF2007" s="244"/>
      <c r="BG2007" s="244"/>
      <c r="BH2007" s="244"/>
      <c r="BI2007" s="244"/>
      <c r="BJ2007" s="244"/>
      <c r="BK2007" s="244"/>
      <c r="BL2007" s="244"/>
      <c r="BM2007" s="244"/>
      <c r="BN2007" s="244"/>
      <c r="BO2007" s="244"/>
      <c r="BP2007" s="244"/>
      <c r="BQ2007" s="244"/>
      <c r="BR2007" s="244"/>
      <c r="BS2007" s="244"/>
      <c r="BT2007" s="244"/>
      <c r="BU2007" s="244"/>
      <c r="BV2007" s="244"/>
      <c r="BW2007" s="244"/>
      <c r="BX2007" s="244"/>
      <c r="BY2007" s="244"/>
      <c r="BZ2007" s="244"/>
      <c r="CA2007" s="244"/>
      <c r="CB2007" s="244"/>
      <c r="CC2007" s="244"/>
      <c r="CD2007" s="244"/>
      <c r="CE2007" s="244"/>
      <c r="CF2007" s="244"/>
      <c r="CG2007" s="244"/>
      <c r="CH2007" s="244"/>
      <c r="CI2007" s="244"/>
      <c r="CJ2007" s="244"/>
      <c r="CK2007" s="244"/>
      <c r="CL2007" s="244"/>
      <c r="CM2007" s="244"/>
      <c r="CN2007" s="244"/>
      <c r="CO2007" s="244"/>
      <c r="CP2007" s="244"/>
      <c r="CQ2007" s="244"/>
      <c r="CR2007" s="244"/>
      <c r="CS2007" s="244"/>
      <c r="CT2007" s="244"/>
      <c r="CU2007" s="244"/>
      <c r="CV2007" s="244"/>
      <c r="CW2007" s="244"/>
      <c r="CX2007" s="244"/>
      <c r="CY2007" s="244"/>
      <c r="CZ2007" s="244"/>
      <c r="DA2007" s="244"/>
      <c r="DB2007" s="244"/>
      <c r="DC2007" s="244"/>
      <c r="DD2007" s="244"/>
      <c r="DE2007" s="244"/>
      <c r="DF2007" s="244"/>
      <c r="DG2007" s="244"/>
      <c r="DH2007" s="244"/>
      <c r="DI2007" s="244"/>
      <c r="DJ2007" s="244"/>
      <c r="DK2007" s="244"/>
      <c r="DL2007" s="244"/>
      <c r="DM2007" s="244"/>
      <c r="DN2007" s="244"/>
      <c r="DO2007" s="244"/>
      <c r="DP2007" s="244"/>
      <c r="DQ2007" s="244"/>
      <c r="DR2007" s="244"/>
      <c r="DS2007" s="244"/>
      <c r="DT2007" s="244"/>
      <c r="DU2007" s="244"/>
      <c r="DV2007" s="244"/>
      <c r="DW2007" s="244"/>
      <c r="DX2007" s="244"/>
      <c r="DY2007" s="244"/>
      <c r="DZ2007" s="244"/>
      <c r="EA2007" s="244"/>
      <c r="EB2007" s="244"/>
      <c r="EC2007" s="244"/>
      <c r="ED2007" s="244"/>
      <c r="EE2007" s="244"/>
      <c r="EF2007" s="244"/>
      <c r="EG2007" s="244"/>
      <c r="EH2007" s="244"/>
      <c r="EI2007" s="244"/>
      <c r="EJ2007" s="244"/>
      <c r="EK2007" s="244"/>
      <c r="EL2007" s="244"/>
      <c r="EM2007" s="244"/>
      <c r="EN2007" s="244"/>
      <c r="EO2007" s="244"/>
      <c r="EP2007" s="244"/>
      <c r="EQ2007" s="244"/>
      <c r="ER2007" s="244"/>
      <c r="ES2007" s="244"/>
      <c r="ET2007" s="244"/>
      <c r="EU2007" s="244"/>
      <c r="EV2007" s="244"/>
      <c r="EW2007" s="244"/>
      <c r="EX2007" s="244"/>
      <c r="EY2007" s="244"/>
      <c r="EZ2007" s="244"/>
      <c r="FA2007" s="244"/>
      <c r="FB2007" s="244"/>
      <c r="FC2007" s="244"/>
      <c r="FD2007" s="244"/>
      <c r="FE2007" s="244"/>
      <c r="FF2007" s="244"/>
      <c r="FG2007" s="244"/>
      <c r="FH2007" s="244"/>
      <c r="FI2007" s="244"/>
      <c r="FJ2007" s="244"/>
      <c r="FK2007" s="244"/>
      <c r="FL2007" s="244"/>
      <c r="FM2007" s="244"/>
      <c r="FN2007" s="244"/>
      <c r="FO2007" s="244"/>
      <c r="FP2007" s="244"/>
      <c r="FQ2007" s="244"/>
      <c r="FR2007" s="244"/>
      <c r="FS2007" s="244"/>
      <c r="FT2007" s="244"/>
      <c r="FU2007" s="244"/>
      <c r="FV2007" s="244"/>
      <c r="FW2007" s="244"/>
      <c r="FX2007" s="244"/>
      <c r="FY2007" s="244"/>
      <c r="FZ2007" s="244"/>
      <c r="GA2007" s="244"/>
      <c r="GB2007" s="244"/>
      <c r="GC2007" s="244"/>
      <c r="GD2007" s="244"/>
      <c r="GE2007" s="244"/>
      <c r="GF2007" s="244"/>
      <c r="GG2007" s="244"/>
      <c r="GH2007" s="244"/>
      <c r="GI2007" s="244"/>
      <c r="GJ2007" s="244"/>
      <c r="GK2007" s="244"/>
      <c r="GL2007" s="244"/>
      <c r="GM2007" s="244"/>
      <c r="GN2007" s="244"/>
      <c r="GO2007" s="244"/>
      <c r="GP2007" s="244"/>
      <c r="GQ2007" s="244"/>
      <c r="GR2007" s="244"/>
      <c r="GS2007" s="244"/>
      <c r="GT2007" s="244"/>
      <c r="GU2007" s="244"/>
      <c r="GV2007" s="244"/>
      <c r="GW2007" s="244"/>
      <c r="GX2007" s="244"/>
      <c r="GY2007" s="244"/>
      <c r="GZ2007" s="244"/>
      <c r="HA2007" s="244"/>
      <c r="HB2007" s="244"/>
      <c r="HC2007" s="244"/>
      <c r="HD2007" s="244"/>
      <c r="HE2007" s="244"/>
      <c r="HF2007" s="244"/>
      <c r="HG2007" s="244"/>
      <c r="HH2007" s="244"/>
      <c r="HI2007" s="244"/>
      <c r="HJ2007" s="244"/>
      <c r="HK2007" s="244"/>
      <c r="HL2007" s="244"/>
      <c r="HM2007" s="244"/>
      <c r="HN2007" s="244"/>
      <c r="HO2007" s="244"/>
      <c r="HP2007" s="244"/>
      <c r="HQ2007" s="244"/>
      <c r="HR2007" s="244"/>
      <c r="HS2007" s="244"/>
      <c r="HT2007" s="244"/>
      <c r="HU2007" s="244"/>
      <c r="HV2007" s="244"/>
      <c r="HW2007" s="244"/>
      <c r="HX2007" s="244"/>
      <c r="HY2007" s="244"/>
      <c r="HZ2007" s="244"/>
      <c r="IA2007" s="244"/>
      <c r="IB2007" s="244"/>
      <c r="IC2007" s="244"/>
      <c r="ID2007" s="244"/>
      <c r="IE2007" s="244"/>
      <c r="IF2007" s="244"/>
      <c r="IG2007" s="244"/>
      <c r="IH2007" s="244"/>
      <c r="II2007" s="244"/>
      <c r="IJ2007" s="244"/>
      <c r="IK2007" s="244"/>
      <c r="IL2007" s="244"/>
      <c r="IM2007" s="244"/>
      <c r="IN2007" s="244"/>
      <c r="IO2007" s="244"/>
      <c r="IP2007" s="244"/>
      <c r="IQ2007" s="244"/>
      <c r="IR2007" s="244"/>
      <c r="IS2007" s="244"/>
      <c r="IT2007" s="244"/>
      <c r="IU2007" s="244"/>
      <c r="IV2007" s="244"/>
    </row>
    <row r="2008" spans="1:256" s="245" customFormat="1">
      <c r="A2008" s="254" t="s">
        <v>16</v>
      </c>
      <c r="B2008" s="261" t="s">
        <v>889</v>
      </c>
      <c r="C2008" s="256">
        <v>5.17</v>
      </c>
      <c r="D2008" s="257" t="s">
        <v>29</v>
      </c>
      <c r="E2008" s="251"/>
      <c r="F2008" s="252">
        <f>+C2008*E2008</f>
        <v>0</v>
      </c>
      <c r="G2008" s="253">
        <f>SUM(F2008:F2008)</f>
        <v>0</v>
      </c>
      <c r="H2008" s="243"/>
      <c r="I2008" s="244"/>
      <c r="J2008" s="244"/>
      <c r="K2008" s="244"/>
      <c r="L2008" s="244"/>
      <c r="M2008" s="244"/>
      <c r="N2008" s="244"/>
      <c r="O2008" s="244"/>
      <c r="P2008" s="244"/>
      <c r="Q2008" s="244"/>
      <c r="R2008" s="244"/>
      <c r="S2008" s="244"/>
      <c r="T2008" s="244"/>
      <c r="U2008" s="244"/>
      <c r="V2008" s="244"/>
      <c r="W2008" s="244"/>
      <c r="X2008" s="244"/>
      <c r="Y2008" s="244"/>
      <c r="Z2008" s="244"/>
      <c r="AA2008" s="244"/>
      <c r="AB2008" s="244"/>
      <c r="AC2008" s="244"/>
      <c r="AD2008" s="244"/>
      <c r="AE2008" s="244"/>
      <c r="AF2008" s="244"/>
      <c r="AG2008" s="244"/>
      <c r="AH2008" s="244"/>
      <c r="AI2008" s="244"/>
      <c r="AJ2008" s="244"/>
      <c r="AK2008" s="244"/>
      <c r="AL2008" s="244"/>
      <c r="AM2008" s="244"/>
      <c r="AN2008" s="244"/>
      <c r="AO2008" s="244"/>
      <c r="AP2008" s="244"/>
      <c r="AQ2008" s="244"/>
      <c r="AR2008" s="244"/>
      <c r="AS2008" s="244"/>
      <c r="AT2008" s="244"/>
      <c r="AU2008" s="244"/>
      <c r="AV2008" s="244"/>
      <c r="AW2008" s="244"/>
      <c r="AX2008" s="244"/>
      <c r="AY2008" s="244"/>
      <c r="AZ2008" s="244"/>
      <c r="BA2008" s="244"/>
      <c r="BB2008" s="244"/>
      <c r="BC2008" s="244"/>
      <c r="BD2008" s="244"/>
      <c r="BE2008" s="244"/>
      <c r="BF2008" s="244"/>
      <c r="BG2008" s="244"/>
      <c r="BH2008" s="244"/>
      <c r="BI2008" s="244"/>
      <c r="BJ2008" s="244"/>
      <c r="BK2008" s="244"/>
      <c r="BL2008" s="244"/>
      <c r="BM2008" s="244"/>
      <c r="BN2008" s="244"/>
      <c r="BO2008" s="244"/>
      <c r="BP2008" s="244"/>
      <c r="BQ2008" s="244"/>
      <c r="BR2008" s="244"/>
      <c r="BS2008" s="244"/>
      <c r="BT2008" s="244"/>
      <c r="BU2008" s="244"/>
      <c r="BV2008" s="244"/>
      <c r="BW2008" s="244"/>
      <c r="BX2008" s="244"/>
      <c r="BY2008" s="244"/>
      <c r="BZ2008" s="244"/>
      <c r="CA2008" s="244"/>
      <c r="CB2008" s="244"/>
      <c r="CC2008" s="244"/>
      <c r="CD2008" s="244"/>
      <c r="CE2008" s="244"/>
      <c r="CF2008" s="244"/>
      <c r="CG2008" s="244"/>
      <c r="CH2008" s="244"/>
      <c r="CI2008" s="244"/>
      <c r="CJ2008" s="244"/>
      <c r="CK2008" s="244"/>
      <c r="CL2008" s="244"/>
      <c r="CM2008" s="244"/>
      <c r="CN2008" s="244"/>
      <c r="CO2008" s="244"/>
      <c r="CP2008" s="244"/>
      <c r="CQ2008" s="244"/>
      <c r="CR2008" s="244"/>
      <c r="CS2008" s="244"/>
      <c r="CT2008" s="244"/>
      <c r="CU2008" s="244"/>
      <c r="CV2008" s="244"/>
      <c r="CW2008" s="244"/>
      <c r="CX2008" s="244"/>
      <c r="CY2008" s="244"/>
      <c r="CZ2008" s="244"/>
      <c r="DA2008" s="244"/>
      <c r="DB2008" s="244"/>
      <c r="DC2008" s="244"/>
      <c r="DD2008" s="244"/>
      <c r="DE2008" s="244"/>
      <c r="DF2008" s="244"/>
      <c r="DG2008" s="244"/>
      <c r="DH2008" s="244"/>
      <c r="DI2008" s="244"/>
      <c r="DJ2008" s="244"/>
      <c r="DK2008" s="244"/>
      <c r="DL2008" s="244"/>
      <c r="DM2008" s="244"/>
      <c r="DN2008" s="244"/>
      <c r="DO2008" s="244"/>
      <c r="DP2008" s="244"/>
      <c r="DQ2008" s="244"/>
      <c r="DR2008" s="244"/>
      <c r="DS2008" s="244"/>
      <c r="DT2008" s="244"/>
      <c r="DU2008" s="244"/>
      <c r="DV2008" s="244"/>
      <c r="DW2008" s="244"/>
      <c r="DX2008" s="244"/>
      <c r="DY2008" s="244"/>
      <c r="DZ2008" s="244"/>
      <c r="EA2008" s="244"/>
      <c r="EB2008" s="244"/>
      <c r="EC2008" s="244"/>
      <c r="ED2008" s="244"/>
      <c r="EE2008" s="244"/>
      <c r="EF2008" s="244"/>
      <c r="EG2008" s="244"/>
      <c r="EH2008" s="244"/>
      <c r="EI2008" s="244"/>
      <c r="EJ2008" s="244"/>
      <c r="EK2008" s="244"/>
      <c r="EL2008" s="244"/>
      <c r="EM2008" s="244"/>
      <c r="EN2008" s="244"/>
      <c r="EO2008" s="244"/>
      <c r="EP2008" s="244"/>
      <c r="EQ2008" s="244"/>
      <c r="ER2008" s="244"/>
      <c r="ES2008" s="244"/>
      <c r="ET2008" s="244"/>
      <c r="EU2008" s="244"/>
      <c r="EV2008" s="244"/>
      <c r="EW2008" s="244"/>
      <c r="EX2008" s="244"/>
      <c r="EY2008" s="244"/>
      <c r="EZ2008" s="244"/>
      <c r="FA2008" s="244"/>
      <c r="FB2008" s="244"/>
      <c r="FC2008" s="244"/>
      <c r="FD2008" s="244"/>
      <c r="FE2008" s="244"/>
      <c r="FF2008" s="244"/>
      <c r="FG2008" s="244"/>
      <c r="FH2008" s="244"/>
      <c r="FI2008" s="244"/>
      <c r="FJ2008" s="244"/>
      <c r="FK2008" s="244"/>
      <c r="FL2008" s="244"/>
      <c r="FM2008" s="244"/>
      <c r="FN2008" s="244"/>
      <c r="FO2008" s="244"/>
      <c r="FP2008" s="244"/>
      <c r="FQ2008" s="244"/>
      <c r="FR2008" s="244"/>
      <c r="FS2008" s="244"/>
      <c r="FT2008" s="244"/>
      <c r="FU2008" s="244"/>
      <c r="FV2008" s="244"/>
      <c r="FW2008" s="244"/>
      <c r="FX2008" s="244"/>
      <c r="FY2008" s="244"/>
      <c r="FZ2008" s="244"/>
      <c r="GA2008" s="244"/>
      <c r="GB2008" s="244"/>
      <c r="GC2008" s="244"/>
      <c r="GD2008" s="244"/>
      <c r="GE2008" s="244"/>
      <c r="GF2008" s="244"/>
      <c r="GG2008" s="244"/>
      <c r="GH2008" s="244"/>
      <c r="GI2008" s="244"/>
      <c r="GJ2008" s="244"/>
      <c r="GK2008" s="244"/>
      <c r="GL2008" s="244"/>
      <c r="GM2008" s="244"/>
      <c r="GN2008" s="244"/>
      <c r="GO2008" s="244"/>
      <c r="GP2008" s="244"/>
      <c r="GQ2008" s="244"/>
      <c r="GR2008" s="244"/>
      <c r="GS2008" s="244"/>
      <c r="GT2008" s="244"/>
      <c r="GU2008" s="244"/>
      <c r="GV2008" s="244"/>
      <c r="GW2008" s="244"/>
      <c r="GX2008" s="244"/>
      <c r="GY2008" s="244"/>
      <c r="GZ2008" s="244"/>
      <c r="HA2008" s="244"/>
      <c r="HB2008" s="244"/>
      <c r="HC2008" s="244"/>
      <c r="HD2008" s="244"/>
      <c r="HE2008" s="244"/>
      <c r="HF2008" s="244"/>
      <c r="HG2008" s="244"/>
      <c r="HH2008" s="244"/>
      <c r="HI2008" s="244"/>
      <c r="HJ2008" s="244"/>
      <c r="HK2008" s="244"/>
      <c r="HL2008" s="244"/>
      <c r="HM2008" s="244"/>
      <c r="HN2008" s="244"/>
      <c r="HO2008" s="244"/>
      <c r="HP2008" s="244"/>
      <c r="HQ2008" s="244"/>
      <c r="HR2008" s="244"/>
      <c r="HS2008" s="244"/>
      <c r="HT2008" s="244"/>
      <c r="HU2008" s="244"/>
      <c r="HV2008" s="244"/>
      <c r="HW2008" s="244"/>
      <c r="HX2008" s="244"/>
      <c r="HY2008" s="244"/>
      <c r="HZ2008" s="244"/>
      <c r="IA2008" s="244"/>
      <c r="IB2008" s="244"/>
      <c r="IC2008" s="244"/>
      <c r="ID2008" s="244"/>
      <c r="IE2008" s="244"/>
      <c r="IF2008" s="244"/>
      <c r="IG2008" s="244"/>
      <c r="IH2008" s="244"/>
      <c r="II2008" s="244"/>
      <c r="IJ2008" s="244"/>
      <c r="IK2008" s="244"/>
      <c r="IL2008" s="244"/>
      <c r="IM2008" s="244"/>
      <c r="IN2008" s="244"/>
      <c r="IO2008" s="244"/>
      <c r="IP2008" s="244"/>
      <c r="IQ2008" s="244"/>
      <c r="IR2008" s="244"/>
      <c r="IS2008" s="244"/>
      <c r="IT2008" s="244"/>
      <c r="IU2008" s="244"/>
      <c r="IV2008" s="244"/>
    </row>
    <row r="2009" spans="1:256" s="245" customFormat="1">
      <c r="A2009" s="268"/>
      <c r="B2009" s="262"/>
      <c r="C2009" s="256"/>
      <c r="D2009" s="257"/>
      <c r="E2009" s="251"/>
      <c r="F2009" s="252"/>
      <c r="G2009" s="253"/>
      <c r="H2009" s="243"/>
      <c r="I2009" s="244"/>
      <c r="J2009" s="244"/>
      <c r="K2009" s="244"/>
      <c r="L2009" s="244"/>
      <c r="M2009" s="244"/>
      <c r="N2009" s="244"/>
      <c r="O2009" s="244"/>
      <c r="P2009" s="244"/>
      <c r="Q2009" s="244"/>
      <c r="R2009" s="244"/>
      <c r="S2009" s="244"/>
      <c r="T2009" s="244"/>
      <c r="U2009" s="244"/>
      <c r="V2009" s="244"/>
      <c r="W2009" s="244"/>
      <c r="X2009" s="244"/>
      <c r="Y2009" s="244"/>
      <c r="Z2009" s="244"/>
      <c r="AA2009" s="244"/>
      <c r="AB2009" s="244"/>
      <c r="AC2009" s="244"/>
      <c r="AD2009" s="244"/>
      <c r="AE2009" s="244"/>
      <c r="AF2009" s="244"/>
      <c r="AG2009" s="244"/>
      <c r="AH2009" s="244"/>
      <c r="AI2009" s="244"/>
      <c r="AJ2009" s="244"/>
      <c r="AK2009" s="244"/>
      <c r="AL2009" s="244"/>
      <c r="AM2009" s="244"/>
      <c r="AN2009" s="244"/>
      <c r="AO2009" s="244"/>
      <c r="AP2009" s="244"/>
      <c r="AQ2009" s="244"/>
      <c r="AR2009" s="244"/>
      <c r="AS2009" s="244"/>
      <c r="AT2009" s="244"/>
      <c r="AU2009" s="244"/>
      <c r="AV2009" s="244"/>
      <c r="AW2009" s="244"/>
      <c r="AX2009" s="244"/>
      <c r="AY2009" s="244"/>
      <c r="AZ2009" s="244"/>
      <c r="BA2009" s="244"/>
      <c r="BB2009" s="244"/>
      <c r="BC2009" s="244"/>
      <c r="BD2009" s="244"/>
      <c r="BE2009" s="244"/>
      <c r="BF2009" s="244"/>
      <c r="BG2009" s="244"/>
      <c r="BH2009" s="244"/>
      <c r="BI2009" s="244"/>
      <c r="BJ2009" s="244"/>
      <c r="BK2009" s="244"/>
      <c r="BL2009" s="244"/>
      <c r="BM2009" s="244"/>
      <c r="BN2009" s="244"/>
      <c r="BO2009" s="244"/>
      <c r="BP2009" s="244"/>
      <c r="BQ2009" s="244"/>
      <c r="BR2009" s="244"/>
      <c r="BS2009" s="244"/>
      <c r="BT2009" s="244"/>
      <c r="BU2009" s="244"/>
      <c r="BV2009" s="244"/>
      <c r="BW2009" s="244"/>
      <c r="BX2009" s="244"/>
      <c r="BY2009" s="244"/>
      <c r="BZ2009" s="244"/>
      <c r="CA2009" s="244"/>
      <c r="CB2009" s="244"/>
      <c r="CC2009" s="244"/>
      <c r="CD2009" s="244"/>
      <c r="CE2009" s="244"/>
      <c r="CF2009" s="244"/>
      <c r="CG2009" s="244"/>
      <c r="CH2009" s="244"/>
      <c r="CI2009" s="244"/>
      <c r="CJ2009" s="244"/>
      <c r="CK2009" s="244"/>
      <c r="CL2009" s="244"/>
      <c r="CM2009" s="244"/>
      <c r="CN2009" s="244"/>
      <c r="CO2009" s="244"/>
      <c r="CP2009" s="244"/>
      <c r="CQ2009" s="244"/>
      <c r="CR2009" s="244"/>
      <c r="CS2009" s="244"/>
      <c r="CT2009" s="244"/>
      <c r="CU2009" s="244"/>
      <c r="CV2009" s="244"/>
      <c r="CW2009" s="244"/>
      <c r="CX2009" s="244"/>
      <c r="CY2009" s="244"/>
      <c r="CZ2009" s="244"/>
      <c r="DA2009" s="244"/>
      <c r="DB2009" s="244"/>
      <c r="DC2009" s="244"/>
      <c r="DD2009" s="244"/>
      <c r="DE2009" s="244"/>
      <c r="DF2009" s="244"/>
      <c r="DG2009" s="244"/>
      <c r="DH2009" s="244"/>
      <c r="DI2009" s="244"/>
      <c r="DJ2009" s="244"/>
      <c r="DK2009" s="244"/>
      <c r="DL2009" s="244"/>
      <c r="DM2009" s="244"/>
      <c r="DN2009" s="244"/>
      <c r="DO2009" s="244"/>
      <c r="DP2009" s="244"/>
      <c r="DQ2009" s="244"/>
      <c r="DR2009" s="244"/>
      <c r="DS2009" s="244"/>
      <c r="DT2009" s="244"/>
      <c r="DU2009" s="244"/>
      <c r="DV2009" s="244"/>
      <c r="DW2009" s="244"/>
      <c r="DX2009" s="244"/>
      <c r="DY2009" s="244"/>
      <c r="DZ2009" s="244"/>
      <c r="EA2009" s="244"/>
      <c r="EB2009" s="244"/>
      <c r="EC2009" s="244"/>
      <c r="ED2009" s="244"/>
      <c r="EE2009" s="244"/>
      <c r="EF2009" s="244"/>
      <c r="EG2009" s="244"/>
      <c r="EH2009" s="244"/>
      <c r="EI2009" s="244"/>
      <c r="EJ2009" s="244"/>
      <c r="EK2009" s="244"/>
      <c r="EL2009" s="244"/>
      <c r="EM2009" s="244"/>
      <c r="EN2009" s="244"/>
      <c r="EO2009" s="244"/>
      <c r="EP2009" s="244"/>
      <c r="EQ2009" s="244"/>
      <c r="ER2009" s="244"/>
      <c r="ES2009" s="244"/>
      <c r="ET2009" s="244"/>
      <c r="EU2009" s="244"/>
      <c r="EV2009" s="244"/>
      <c r="EW2009" s="244"/>
      <c r="EX2009" s="244"/>
      <c r="EY2009" s="244"/>
      <c r="EZ2009" s="244"/>
      <c r="FA2009" s="244"/>
      <c r="FB2009" s="244"/>
      <c r="FC2009" s="244"/>
      <c r="FD2009" s="244"/>
      <c r="FE2009" s="244"/>
      <c r="FF2009" s="244"/>
      <c r="FG2009" s="244"/>
      <c r="FH2009" s="244"/>
      <c r="FI2009" s="244"/>
      <c r="FJ2009" s="244"/>
      <c r="FK2009" s="244"/>
      <c r="FL2009" s="244"/>
      <c r="FM2009" s="244"/>
      <c r="FN2009" s="244"/>
      <c r="FO2009" s="244"/>
      <c r="FP2009" s="244"/>
      <c r="FQ2009" s="244"/>
      <c r="FR2009" s="244"/>
      <c r="FS2009" s="244"/>
      <c r="FT2009" s="244"/>
      <c r="FU2009" s="244"/>
      <c r="FV2009" s="244"/>
      <c r="FW2009" s="244"/>
      <c r="FX2009" s="244"/>
      <c r="FY2009" s="244"/>
      <c r="FZ2009" s="244"/>
      <c r="GA2009" s="244"/>
      <c r="GB2009" s="244"/>
      <c r="GC2009" s="244"/>
      <c r="GD2009" s="244"/>
      <c r="GE2009" s="244"/>
      <c r="GF2009" s="244"/>
      <c r="GG2009" s="244"/>
      <c r="GH2009" s="244"/>
      <c r="GI2009" s="244"/>
      <c r="GJ2009" s="244"/>
      <c r="GK2009" s="244"/>
      <c r="GL2009" s="244"/>
      <c r="GM2009" s="244"/>
      <c r="GN2009" s="244"/>
      <c r="GO2009" s="244"/>
      <c r="GP2009" s="244"/>
      <c r="GQ2009" s="244"/>
      <c r="GR2009" s="244"/>
      <c r="GS2009" s="244"/>
      <c r="GT2009" s="244"/>
      <c r="GU2009" s="244"/>
      <c r="GV2009" s="244"/>
      <c r="GW2009" s="244"/>
      <c r="GX2009" s="244"/>
      <c r="GY2009" s="244"/>
      <c r="GZ2009" s="244"/>
      <c r="HA2009" s="244"/>
      <c r="HB2009" s="244"/>
      <c r="HC2009" s="244"/>
      <c r="HD2009" s="244"/>
      <c r="HE2009" s="244"/>
      <c r="HF2009" s="244"/>
      <c r="HG2009" s="244"/>
      <c r="HH2009" s="244"/>
      <c r="HI2009" s="244"/>
      <c r="HJ2009" s="244"/>
      <c r="HK2009" s="244"/>
      <c r="HL2009" s="244"/>
      <c r="HM2009" s="244"/>
      <c r="HN2009" s="244"/>
      <c r="HO2009" s="244"/>
      <c r="HP2009" s="244"/>
      <c r="HQ2009" s="244"/>
      <c r="HR2009" s="244"/>
      <c r="HS2009" s="244"/>
      <c r="HT2009" s="244"/>
      <c r="HU2009" s="244"/>
      <c r="HV2009" s="244"/>
      <c r="HW2009" s="244"/>
      <c r="HX2009" s="244"/>
      <c r="HY2009" s="244"/>
      <c r="HZ2009" s="244"/>
      <c r="IA2009" s="244"/>
      <c r="IB2009" s="244"/>
      <c r="IC2009" s="244"/>
      <c r="ID2009" s="244"/>
      <c r="IE2009" s="244"/>
      <c r="IF2009" s="244"/>
      <c r="IG2009" s="244"/>
      <c r="IH2009" s="244"/>
      <c r="II2009" s="244"/>
      <c r="IJ2009" s="244"/>
      <c r="IK2009" s="244"/>
      <c r="IL2009" s="244"/>
      <c r="IM2009" s="244"/>
      <c r="IN2009" s="244"/>
      <c r="IO2009" s="244"/>
      <c r="IP2009" s="244"/>
      <c r="IQ2009" s="244"/>
      <c r="IR2009" s="244"/>
      <c r="IS2009" s="244"/>
      <c r="IT2009" s="244"/>
      <c r="IU2009" s="244"/>
      <c r="IV2009" s="244"/>
    </row>
    <row r="2010" spans="1:256" s="245" customFormat="1">
      <c r="A2010" s="248" t="s">
        <v>145</v>
      </c>
      <c r="B2010" s="249" t="s">
        <v>890</v>
      </c>
      <c r="C2010" s="256"/>
      <c r="D2010" s="257"/>
      <c r="E2010" s="251"/>
      <c r="F2010" s="252"/>
      <c r="G2010" s="253"/>
      <c r="H2010" s="243"/>
      <c r="I2010" s="244"/>
      <c r="J2010" s="244"/>
      <c r="K2010" s="244"/>
      <c r="L2010" s="244"/>
      <c r="M2010" s="244"/>
      <c r="N2010" s="244"/>
      <c r="O2010" s="244"/>
      <c r="P2010" s="244"/>
      <c r="Q2010" s="244"/>
      <c r="R2010" s="244"/>
      <c r="S2010" s="244"/>
      <c r="T2010" s="244"/>
      <c r="U2010" s="244"/>
      <c r="V2010" s="244"/>
      <c r="W2010" s="244"/>
      <c r="X2010" s="244"/>
      <c r="Y2010" s="244"/>
      <c r="Z2010" s="244"/>
      <c r="AA2010" s="244"/>
      <c r="AB2010" s="244"/>
      <c r="AC2010" s="244"/>
      <c r="AD2010" s="244"/>
      <c r="AE2010" s="244"/>
      <c r="AF2010" s="244"/>
      <c r="AG2010" s="244"/>
      <c r="AH2010" s="244"/>
      <c r="AI2010" s="244"/>
      <c r="AJ2010" s="244"/>
      <c r="AK2010" s="244"/>
      <c r="AL2010" s="244"/>
      <c r="AM2010" s="244"/>
      <c r="AN2010" s="244"/>
      <c r="AO2010" s="244"/>
      <c r="AP2010" s="244"/>
      <c r="AQ2010" s="244"/>
      <c r="AR2010" s="244"/>
      <c r="AS2010" s="244"/>
      <c r="AT2010" s="244"/>
      <c r="AU2010" s="244"/>
      <c r="AV2010" s="244"/>
      <c r="AW2010" s="244"/>
      <c r="AX2010" s="244"/>
      <c r="AY2010" s="244"/>
      <c r="AZ2010" s="244"/>
      <c r="BA2010" s="244"/>
      <c r="BB2010" s="244"/>
      <c r="BC2010" s="244"/>
      <c r="BD2010" s="244"/>
      <c r="BE2010" s="244"/>
      <c r="BF2010" s="244"/>
      <c r="BG2010" s="244"/>
      <c r="BH2010" s="244"/>
      <c r="BI2010" s="244"/>
      <c r="BJ2010" s="244"/>
      <c r="BK2010" s="244"/>
      <c r="BL2010" s="244"/>
      <c r="BM2010" s="244"/>
      <c r="BN2010" s="244"/>
      <c r="BO2010" s="244"/>
      <c r="BP2010" s="244"/>
      <c r="BQ2010" s="244"/>
      <c r="BR2010" s="244"/>
      <c r="BS2010" s="244"/>
      <c r="BT2010" s="244"/>
      <c r="BU2010" s="244"/>
      <c r="BV2010" s="244"/>
      <c r="BW2010" s="244"/>
      <c r="BX2010" s="244"/>
      <c r="BY2010" s="244"/>
      <c r="BZ2010" s="244"/>
      <c r="CA2010" s="244"/>
      <c r="CB2010" s="244"/>
      <c r="CC2010" s="244"/>
      <c r="CD2010" s="244"/>
      <c r="CE2010" s="244"/>
      <c r="CF2010" s="244"/>
      <c r="CG2010" s="244"/>
      <c r="CH2010" s="244"/>
      <c r="CI2010" s="244"/>
      <c r="CJ2010" s="244"/>
      <c r="CK2010" s="244"/>
      <c r="CL2010" s="244"/>
      <c r="CM2010" s="244"/>
      <c r="CN2010" s="244"/>
      <c r="CO2010" s="244"/>
      <c r="CP2010" s="244"/>
      <c r="CQ2010" s="244"/>
      <c r="CR2010" s="244"/>
      <c r="CS2010" s="244"/>
      <c r="CT2010" s="244"/>
      <c r="CU2010" s="244"/>
      <c r="CV2010" s="244"/>
      <c r="CW2010" s="244"/>
      <c r="CX2010" s="244"/>
      <c r="CY2010" s="244"/>
      <c r="CZ2010" s="244"/>
      <c r="DA2010" s="244"/>
      <c r="DB2010" s="244"/>
      <c r="DC2010" s="244"/>
      <c r="DD2010" s="244"/>
      <c r="DE2010" s="244"/>
      <c r="DF2010" s="244"/>
      <c r="DG2010" s="244"/>
      <c r="DH2010" s="244"/>
      <c r="DI2010" s="244"/>
      <c r="DJ2010" s="244"/>
      <c r="DK2010" s="244"/>
      <c r="DL2010" s="244"/>
      <c r="DM2010" s="244"/>
      <c r="DN2010" s="244"/>
      <c r="DO2010" s="244"/>
      <c r="DP2010" s="244"/>
      <c r="DQ2010" s="244"/>
      <c r="DR2010" s="244"/>
      <c r="DS2010" s="244"/>
      <c r="DT2010" s="244"/>
      <c r="DU2010" s="244"/>
      <c r="DV2010" s="244"/>
      <c r="DW2010" s="244"/>
      <c r="DX2010" s="244"/>
      <c r="DY2010" s="244"/>
      <c r="DZ2010" s="244"/>
      <c r="EA2010" s="244"/>
      <c r="EB2010" s="244"/>
      <c r="EC2010" s="244"/>
      <c r="ED2010" s="244"/>
      <c r="EE2010" s="244"/>
      <c r="EF2010" s="244"/>
      <c r="EG2010" s="244"/>
      <c r="EH2010" s="244"/>
      <c r="EI2010" s="244"/>
      <c r="EJ2010" s="244"/>
      <c r="EK2010" s="244"/>
      <c r="EL2010" s="244"/>
      <c r="EM2010" s="244"/>
      <c r="EN2010" s="244"/>
      <c r="EO2010" s="244"/>
      <c r="EP2010" s="244"/>
      <c r="EQ2010" s="244"/>
      <c r="ER2010" s="244"/>
      <c r="ES2010" s="244"/>
      <c r="ET2010" s="244"/>
      <c r="EU2010" s="244"/>
      <c r="EV2010" s="244"/>
      <c r="EW2010" s="244"/>
      <c r="EX2010" s="244"/>
      <c r="EY2010" s="244"/>
      <c r="EZ2010" s="244"/>
      <c r="FA2010" s="244"/>
      <c r="FB2010" s="244"/>
      <c r="FC2010" s="244"/>
      <c r="FD2010" s="244"/>
      <c r="FE2010" s="244"/>
      <c r="FF2010" s="244"/>
      <c r="FG2010" s="244"/>
      <c r="FH2010" s="244"/>
      <c r="FI2010" s="244"/>
      <c r="FJ2010" s="244"/>
      <c r="FK2010" s="244"/>
      <c r="FL2010" s="244"/>
      <c r="FM2010" s="244"/>
      <c r="FN2010" s="244"/>
      <c r="FO2010" s="244"/>
      <c r="FP2010" s="244"/>
      <c r="FQ2010" s="244"/>
      <c r="FR2010" s="244"/>
      <c r="FS2010" s="244"/>
      <c r="FT2010" s="244"/>
      <c r="FU2010" s="244"/>
      <c r="FV2010" s="244"/>
      <c r="FW2010" s="244"/>
      <c r="FX2010" s="244"/>
      <c r="FY2010" s="244"/>
      <c r="FZ2010" s="244"/>
      <c r="GA2010" s="244"/>
      <c r="GB2010" s="244"/>
      <c r="GC2010" s="244"/>
      <c r="GD2010" s="244"/>
      <c r="GE2010" s="244"/>
      <c r="GF2010" s="244"/>
      <c r="GG2010" s="244"/>
      <c r="GH2010" s="244"/>
      <c r="GI2010" s="244"/>
      <c r="GJ2010" s="244"/>
      <c r="GK2010" s="244"/>
      <c r="GL2010" s="244"/>
      <c r="GM2010" s="244"/>
      <c r="GN2010" s="244"/>
      <c r="GO2010" s="244"/>
      <c r="GP2010" s="244"/>
      <c r="GQ2010" s="244"/>
      <c r="GR2010" s="244"/>
      <c r="GS2010" s="244"/>
      <c r="GT2010" s="244"/>
      <c r="GU2010" s="244"/>
      <c r="GV2010" s="244"/>
      <c r="GW2010" s="244"/>
      <c r="GX2010" s="244"/>
      <c r="GY2010" s="244"/>
      <c r="GZ2010" s="244"/>
      <c r="HA2010" s="244"/>
      <c r="HB2010" s="244"/>
      <c r="HC2010" s="244"/>
      <c r="HD2010" s="244"/>
      <c r="HE2010" s="244"/>
      <c r="HF2010" s="244"/>
      <c r="HG2010" s="244"/>
      <c r="HH2010" s="244"/>
      <c r="HI2010" s="244"/>
      <c r="HJ2010" s="244"/>
      <c r="HK2010" s="244"/>
      <c r="HL2010" s="244"/>
      <c r="HM2010" s="244"/>
      <c r="HN2010" s="244"/>
      <c r="HO2010" s="244"/>
      <c r="HP2010" s="244"/>
      <c r="HQ2010" s="244"/>
      <c r="HR2010" s="244"/>
      <c r="HS2010" s="244"/>
      <c r="HT2010" s="244"/>
      <c r="HU2010" s="244"/>
      <c r="HV2010" s="244"/>
      <c r="HW2010" s="244"/>
      <c r="HX2010" s="244"/>
      <c r="HY2010" s="244"/>
      <c r="HZ2010" s="244"/>
      <c r="IA2010" s="244"/>
      <c r="IB2010" s="244"/>
      <c r="IC2010" s="244"/>
      <c r="ID2010" s="244"/>
      <c r="IE2010" s="244"/>
      <c r="IF2010" s="244"/>
      <c r="IG2010" s="244"/>
      <c r="IH2010" s="244"/>
      <c r="II2010" s="244"/>
      <c r="IJ2010" s="244"/>
      <c r="IK2010" s="244"/>
      <c r="IL2010" s="244"/>
      <c r="IM2010" s="244"/>
      <c r="IN2010" s="244"/>
      <c r="IO2010" s="244"/>
      <c r="IP2010" s="244"/>
      <c r="IQ2010" s="244"/>
      <c r="IR2010" s="244"/>
      <c r="IS2010" s="244"/>
      <c r="IT2010" s="244"/>
      <c r="IU2010" s="244"/>
      <c r="IV2010" s="244"/>
    </row>
    <row r="2011" spans="1:256" s="245" customFormat="1">
      <c r="A2011" s="254" t="s">
        <v>16</v>
      </c>
      <c r="B2011" s="261" t="s">
        <v>891</v>
      </c>
      <c r="C2011" s="256">
        <v>7</v>
      </c>
      <c r="D2011" s="272" t="s">
        <v>18</v>
      </c>
      <c r="E2011" s="258"/>
      <c r="F2011" s="252">
        <f>+C2011*E2011</f>
        <v>0</v>
      </c>
      <c r="G2011" s="253"/>
      <c r="H2011" s="243"/>
      <c r="I2011" s="244"/>
      <c r="J2011" s="244"/>
      <c r="K2011" s="244"/>
      <c r="L2011" s="244"/>
      <c r="M2011" s="244"/>
      <c r="N2011" s="244"/>
      <c r="O2011" s="244"/>
      <c r="P2011" s="244"/>
      <c r="Q2011" s="244"/>
      <c r="R2011" s="244"/>
      <c r="S2011" s="244"/>
      <c r="T2011" s="244"/>
      <c r="U2011" s="244"/>
      <c r="V2011" s="244"/>
      <c r="W2011" s="244"/>
      <c r="X2011" s="244"/>
      <c r="Y2011" s="244"/>
      <c r="Z2011" s="244"/>
      <c r="AA2011" s="244"/>
      <c r="AB2011" s="244"/>
      <c r="AC2011" s="244"/>
      <c r="AD2011" s="244"/>
      <c r="AE2011" s="244"/>
      <c r="AF2011" s="244"/>
      <c r="AG2011" s="244"/>
      <c r="AH2011" s="244"/>
      <c r="AI2011" s="244"/>
      <c r="AJ2011" s="244"/>
      <c r="AK2011" s="244"/>
      <c r="AL2011" s="244"/>
      <c r="AM2011" s="244"/>
      <c r="AN2011" s="244"/>
      <c r="AO2011" s="244"/>
      <c r="AP2011" s="244"/>
      <c r="AQ2011" s="244"/>
      <c r="AR2011" s="244"/>
      <c r="AS2011" s="244"/>
      <c r="AT2011" s="244"/>
      <c r="AU2011" s="244"/>
      <c r="AV2011" s="244"/>
      <c r="AW2011" s="244"/>
      <c r="AX2011" s="244"/>
      <c r="AY2011" s="244"/>
      <c r="AZ2011" s="244"/>
      <c r="BA2011" s="244"/>
      <c r="BB2011" s="244"/>
      <c r="BC2011" s="244"/>
      <c r="BD2011" s="244"/>
      <c r="BE2011" s="244"/>
      <c r="BF2011" s="244"/>
      <c r="BG2011" s="244"/>
      <c r="BH2011" s="244"/>
      <c r="BI2011" s="244"/>
      <c r="BJ2011" s="244"/>
      <c r="BK2011" s="244"/>
      <c r="BL2011" s="244"/>
      <c r="BM2011" s="244"/>
      <c r="BN2011" s="244"/>
      <c r="BO2011" s="244"/>
      <c r="BP2011" s="244"/>
      <c r="BQ2011" s="244"/>
      <c r="BR2011" s="244"/>
      <c r="BS2011" s="244"/>
      <c r="BT2011" s="244"/>
      <c r="BU2011" s="244"/>
      <c r="BV2011" s="244"/>
      <c r="BW2011" s="244"/>
      <c r="BX2011" s="244"/>
      <c r="BY2011" s="244"/>
      <c r="BZ2011" s="244"/>
      <c r="CA2011" s="244"/>
      <c r="CB2011" s="244"/>
      <c r="CC2011" s="244"/>
      <c r="CD2011" s="244"/>
      <c r="CE2011" s="244"/>
      <c r="CF2011" s="244"/>
      <c r="CG2011" s="244"/>
      <c r="CH2011" s="244"/>
      <c r="CI2011" s="244"/>
      <c r="CJ2011" s="244"/>
      <c r="CK2011" s="244"/>
      <c r="CL2011" s="244"/>
      <c r="CM2011" s="244"/>
      <c r="CN2011" s="244"/>
      <c r="CO2011" s="244"/>
      <c r="CP2011" s="244"/>
      <c r="CQ2011" s="244"/>
      <c r="CR2011" s="244"/>
      <c r="CS2011" s="244"/>
      <c r="CT2011" s="244"/>
      <c r="CU2011" s="244"/>
      <c r="CV2011" s="244"/>
      <c r="CW2011" s="244"/>
      <c r="CX2011" s="244"/>
      <c r="CY2011" s="244"/>
      <c r="CZ2011" s="244"/>
      <c r="DA2011" s="244"/>
      <c r="DB2011" s="244"/>
      <c r="DC2011" s="244"/>
      <c r="DD2011" s="244"/>
      <c r="DE2011" s="244"/>
      <c r="DF2011" s="244"/>
      <c r="DG2011" s="244"/>
      <c r="DH2011" s="244"/>
      <c r="DI2011" s="244"/>
      <c r="DJ2011" s="244"/>
      <c r="DK2011" s="244"/>
      <c r="DL2011" s="244"/>
      <c r="DM2011" s="244"/>
      <c r="DN2011" s="244"/>
      <c r="DO2011" s="244"/>
      <c r="DP2011" s="244"/>
      <c r="DQ2011" s="244"/>
      <c r="DR2011" s="244"/>
      <c r="DS2011" s="244"/>
      <c r="DT2011" s="244"/>
      <c r="DU2011" s="244"/>
      <c r="DV2011" s="244"/>
      <c r="DW2011" s="244"/>
      <c r="DX2011" s="244"/>
      <c r="DY2011" s="244"/>
      <c r="DZ2011" s="244"/>
      <c r="EA2011" s="244"/>
      <c r="EB2011" s="244"/>
      <c r="EC2011" s="244"/>
      <c r="ED2011" s="244"/>
      <c r="EE2011" s="244"/>
      <c r="EF2011" s="244"/>
      <c r="EG2011" s="244"/>
      <c r="EH2011" s="244"/>
      <c r="EI2011" s="244"/>
      <c r="EJ2011" s="244"/>
      <c r="EK2011" s="244"/>
      <c r="EL2011" s="244"/>
      <c r="EM2011" s="244"/>
      <c r="EN2011" s="244"/>
      <c r="EO2011" s="244"/>
      <c r="EP2011" s="244"/>
      <c r="EQ2011" s="244"/>
      <c r="ER2011" s="244"/>
      <c r="ES2011" s="244"/>
      <c r="ET2011" s="244"/>
      <c r="EU2011" s="244"/>
      <c r="EV2011" s="244"/>
      <c r="EW2011" s="244"/>
      <c r="EX2011" s="244"/>
      <c r="EY2011" s="244"/>
      <c r="EZ2011" s="244"/>
      <c r="FA2011" s="244"/>
      <c r="FB2011" s="244"/>
      <c r="FC2011" s="244"/>
      <c r="FD2011" s="244"/>
      <c r="FE2011" s="244"/>
      <c r="FF2011" s="244"/>
      <c r="FG2011" s="244"/>
      <c r="FH2011" s="244"/>
      <c r="FI2011" s="244"/>
      <c r="FJ2011" s="244"/>
      <c r="FK2011" s="244"/>
      <c r="FL2011" s="244"/>
      <c r="FM2011" s="244"/>
      <c r="FN2011" s="244"/>
      <c r="FO2011" s="244"/>
      <c r="FP2011" s="244"/>
      <c r="FQ2011" s="244"/>
      <c r="FR2011" s="244"/>
      <c r="FS2011" s="244"/>
      <c r="FT2011" s="244"/>
      <c r="FU2011" s="244"/>
      <c r="FV2011" s="244"/>
      <c r="FW2011" s="244"/>
      <c r="FX2011" s="244"/>
      <c r="FY2011" s="244"/>
      <c r="FZ2011" s="244"/>
      <c r="GA2011" s="244"/>
      <c r="GB2011" s="244"/>
      <c r="GC2011" s="244"/>
      <c r="GD2011" s="244"/>
      <c r="GE2011" s="244"/>
      <c r="GF2011" s="244"/>
      <c r="GG2011" s="244"/>
      <c r="GH2011" s="244"/>
      <c r="GI2011" s="244"/>
      <c r="GJ2011" s="244"/>
      <c r="GK2011" s="244"/>
      <c r="GL2011" s="244"/>
      <c r="GM2011" s="244"/>
      <c r="GN2011" s="244"/>
      <c r="GO2011" s="244"/>
      <c r="GP2011" s="244"/>
      <c r="GQ2011" s="244"/>
      <c r="GR2011" s="244"/>
      <c r="GS2011" s="244"/>
      <c r="GT2011" s="244"/>
      <c r="GU2011" s="244"/>
      <c r="GV2011" s="244"/>
      <c r="GW2011" s="244"/>
      <c r="GX2011" s="244"/>
      <c r="GY2011" s="244"/>
      <c r="GZ2011" s="244"/>
      <c r="HA2011" s="244"/>
      <c r="HB2011" s="244"/>
      <c r="HC2011" s="244"/>
      <c r="HD2011" s="244"/>
      <c r="HE2011" s="244"/>
      <c r="HF2011" s="244"/>
      <c r="HG2011" s="244"/>
      <c r="HH2011" s="244"/>
      <c r="HI2011" s="244"/>
      <c r="HJ2011" s="244"/>
      <c r="HK2011" s="244"/>
      <c r="HL2011" s="244"/>
      <c r="HM2011" s="244"/>
      <c r="HN2011" s="244"/>
      <c r="HO2011" s="244"/>
      <c r="HP2011" s="244"/>
      <c r="HQ2011" s="244"/>
      <c r="HR2011" s="244"/>
      <c r="HS2011" s="244"/>
      <c r="HT2011" s="244"/>
      <c r="HU2011" s="244"/>
      <c r="HV2011" s="244"/>
      <c r="HW2011" s="244"/>
      <c r="HX2011" s="244"/>
      <c r="HY2011" s="244"/>
      <c r="HZ2011" s="244"/>
      <c r="IA2011" s="244"/>
      <c r="IB2011" s="244"/>
      <c r="IC2011" s="244"/>
      <c r="ID2011" s="244"/>
      <c r="IE2011" s="244"/>
      <c r="IF2011" s="244"/>
      <c r="IG2011" s="244"/>
      <c r="IH2011" s="244"/>
      <c r="II2011" s="244"/>
      <c r="IJ2011" s="244"/>
      <c r="IK2011" s="244"/>
      <c r="IL2011" s="244"/>
      <c r="IM2011" s="244"/>
      <c r="IN2011" s="244"/>
      <c r="IO2011" s="244"/>
      <c r="IP2011" s="244"/>
      <c r="IQ2011" s="244"/>
      <c r="IR2011" s="244"/>
      <c r="IS2011" s="244"/>
      <c r="IT2011" s="244"/>
      <c r="IU2011" s="244"/>
      <c r="IV2011" s="244"/>
    </row>
    <row r="2012" spans="1:256" s="245" customFormat="1">
      <c r="A2012" s="254" t="s">
        <v>19</v>
      </c>
      <c r="B2012" s="273" t="s">
        <v>892</v>
      </c>
      <c r="C2012" s="256">
        <v>14</v>
      </c>
      <c r="D2012" s="272" t="s">
        <v>18</v>
      </c>
      <c r="E2012" s="258"/>
      <c r="F2012" s="252">
        <f>+C2012*E2012</f>
        <v>0</v>
      </c>
      <c r="G2012" s="253"/>
      <c r="H2012" s="243"/>
      <c r="I2012" s="244"/>
      <c r="J2012" s="244"/>
      <c r="K2012" s="244"/>
      <c r="L2012" s="244"/>
      <c r="M2012" s="244"/>
      <c r="N2012" s="244"/>
      <c r="O2012" s="244"/>
      <c r="P2012" s="244"/>
      <c r="Q2012" s="244"/>
      <c r="R2012" s="244"/>
      <c r="S2012" s="244"/>
      <c r="T2012" s="244"/>
      <c r="U2012" s="244"/>
      <c r="V2012" s="244"/>
      <c r="W2012" s="244"/>
      <c r="X2012" s="244"/>
      <c r="Y2012" s="244"/>
      <c r="Z2012" s="244"/>
      <c r="AA2012" s="244"/>
      <c r="AB2012" s="244"/>
      <c r="AC2012" s="244"/>
      <c r="AD2012" s="244"/>
      <c r="AE2012" s="244"/>
      <c r="AF2012" s="244"/>
      <c r="AG2012" s="244"/>
      <c r="AH2012" s="244"/>
      <c r="AI2012" s="244"/>
      <c r="AJ2012" s="244"/>
      <c r="AK2012" s="244"/>
      <c r="AL2012" s="244"/>
      <c r="AM2012" s="244"/>
      <c r="AN2012" s="244"/>
      <c r="AO2012" s="244"/>
      <c r="AP2012" s="244"/>
      <c r="AQ2012" s="244"/>
      <c r="AR2012" s="244"/>
      <c r="AS2012" s="244"/>
      <c r="AT2012" s="244"/>
      <c r="AU2012" s="244"/>
      <c r="AV2012" s="244"/>
      <c r="AW2012" s="244"/>
      <c r="AX2012" s="244"/>
      <c r="AY2012" s="244"/>
      <c r="AZ2012" s="244"/>
      <c r="BA2012" s="244"/>
      <c r="BB2012" s="244"/>
      <c r="BC2012" s="244"/>
      <c r="BD2012" s="244"/>
      <c r="BE2012" s="244"/>
      <c r="BF2012" s="244"/>
      <c r="BG2012" s="244"/>
      <c r="BH2012" s="244"/>
      <c r="BI2012" s="244"/>
      <c r="BJ2012" s="244"/>
      <c r="BK2012" s="244"/>
      <c r="BL2012" s="244"/>
      <c r="BM2012" s="244"/>
      <c r="BN2012" s="244"/>
      <c r="BO2012" s="244"/>
      <c r="BP2012" s="244"/>
      <c r="BQ2012" s="244"/>
      <c r="BR2012" s="244"/>
      <c r="BS2012" s="244"/>
      <c r="BT2012" s="244"/>
      <c r="BU2012" s="244"/>
      <c r="BV2012" s="244"/>
      <c r="BW2012" s="244"/>
      <c r="BX2012" s="244"/>
      <c r="BY2012" s="244"/>
      <c r="BZ2012" s="244"/>
      <c r="CA2012" s="244"/>
      <c r="CB2012" s="244"/>
      <c r="CC2012" s="244"/>
      <c r="CD2012" s="244"/>
      <c r="CE2012" s="244"/>
      <c r="CF2012" s="244"/>
      <c r="CG2012" s="244"/>
      <c r="CH2012" s="244"/>
      <c r="CI2012" s="244"/>
      <c r="CJ2012" s="244"/>
      <c r="CK2012" s="244"/>
      <c r="CL2012" s="244"/>
      <c r="CM2012" s="244"/>
      <c r="CN2012" s="244"/>
      <c r="CO2012" s="244"/>
      <c r="CP2012" s="244"/>
      <c r="CQ2012" s="244"/>
      <c r="CR2012" s="244"/>
      <c r="CS2012" s="244"/>
      <c r="CT2012" s="244"/>
      <c r="CU2012" s="244"/>
      <c r="CV2012" s="244"/>
      <c r="CW2012" s="244"/>
      <c r="CX2012" s="244"/>
      <c r="CY2012" s="244"/>
      <c r="CZ2012" s="244"/>
      <c r="DA2012" s="244"/>
      <c r="DB2012" s="244"/>
      <c r="DC2012" s="244"/>
      <c r="DD2012" s="244"/>
      <c r="DE2012" s="244"/>
      <c r="DF2012" s="244"/>
      <c r="DG2012" s="244"/>
      <c r="DH2012" s="244"/>
      <c r="DI2012" s="244"/>
      <c r="DJ2012" s="244"/>
      <c r="DK2012" s="244"/>
      <c r="DL2012" s="244"/>
      <c r="DM2012" s="244"/>
      <c r="DN2012" s="244"/>
      <c r="DO2012" s="244"/>
      <c r="DP2012" s="244"/>
      <c r="DQ2012" s="244"/>
      <c r="DR2012" s="244"/>
      <c r="DS2012" s="244"/>
      <c r="DT2012" s="244"/>
      <c r="DU2012" s="244"/>
      <c r="DV2012" s="244"/>
      <c r="DW2012" s="244"/>
      <c r="DX2012" s="244"/>
      <c r="DY2012" s="244"/>
      <c r="DZ2012" s="244"/>
      <c r="EA2012" s="244"/>
      <c r="EB2012" s="244"/>
      <c r="EC2012" s="244"/>
      <c r="ED2012" s="244"/>
      <c r="EE2012" s="244"/>
      <c r="EF2012" s="244"/>
      <c r="EG2012" s="244"/>
      <c r="EH2012" s="244"/>
      <c r="EI2012" s="244"/>
      <c r="EJ2012" s="244"/>
      <c r="EK2012" s="244"/>
      <c r="EL2012" s="244"/>
      <c r="EM2012" s="244"/>
      <c r="EN2012" s="244"/>
      <c r="EO2012" s="244"/>
      <c r="EP2012" s="244"/>
      <c r="EQ2012" s="244"/>
      <c r="ER2012" s="244"/>
      <c r="ES2012" s="244"/>
      <c r="ET2012" s="244"/>
      <c r="EU2012" s="244"/>
      <c r="EV2012" s="244"/>
      <c r="EW2012" s="244"/>
      <c r="EX2012" s="244"/>
      <c r="EY2012" s="244"/>
      <c r="EZ2012" s="244"/>
      <c r="FA2012" s="244"/>
      <c r="FB2012" s="244"/>
      <c r="FC2012" s="244"/>
      <c r="FD2012" s="244"/>
      <c r="FE2012" s="244"/>
      <c r="FF2012" s="244"/>
      <c r="FG2012" s="244"/>
      <c r="FH2012" s="244"/>
      <c r="FI2012" s="244"/>
      <c r="FJ2012" s="244"/>
      <c r="FK2012" s="244"/>
      <c r="FL2012" s="244"/>
      <c r="FM2012" s="244"/>
      <c r="FN2012" s="244"/>
      <c r="FO2012" s="244"/>
      <c r="FP2012" s="244"/>
      <c r="FQ2012" s="244"/>
      <c r="FR2012" s="244"/>
      <c r="FS2012" s="244"/>
      <c r="FT2012" s="244"/>
      <c r="FU2012" s="244"/>
      <c r="FV2012" s="244"/>
      <c r="FW2012" s="244"/>
      <c r="FX2012" s="244"/>
      <c r="FY2012" s="244"/>
      <c r="FZ2012" s="244"/>
      <c r="GA2012" s="244"/>
      <c r="GB2012" s="244"/>
      <c r="GC2012" s="244"/>
      <c r="GD2012" s="244"/>
      <c r="GE2012" s="244"/>
      <c r="GF2012" s="244"/>
      <c r="GG2012" s="244"/>
      <c r="GH2012" s="244"/>
      <c r="GI2012" s="244"/>
      <c r="GJ2012" s="244"/>
      <c r="GK2012" s="244"/>
      <c r="GL2012" s="244"/>
      <c r="GM2012" s="244"/>
      <c r="GN2012" s="244"/>
      <c r="GO2012" s="244"/>
      <c r="GP2012" s="244"/>
      <c r="GQ2012" s="244"/>
      <c r="GR2012" s="244"/>
      <c r="GS2012" s="244"/>
      <c r="GT2012" s="244"/>
      <c r="GU2012" s="244"/>
      <c r="GV2012" s="244"/>
      <c r="GW2012" s="244"/>
      <c r="GX2012" s="244"/>
      <c r="GY2012" s="244"/>
      <c r="GZ2012" s="244"/>
      <c r="HA2012" s="244"/>
      <c r="HB2012" s="244"/>
      <c r="HC2012" s="244"/>
      <c r="HD2012" s="244"/>
      <c r="HE2012" s="244"/>
      <c r="HF2012" s="244"/>
      <c r="HG2012" s="244"/>
      <c r="HH2012" s="244"/>
      <c r="HI2012" s="244"/>
      <c r="HJ2012" s="244"/>
      <c r="HK2012" s="244"/>
      <c r="HL2012" s="244"/>
      <c r="HM2012" s="244"/>
      <c r="HN2012" s="244"/>
      <c r="HO2012" s="244"/>
      <c r="HP2012" s="244"/>
      <c r="HQ2012" s="244"/>
      <c r="HR2012" s="244"/>
      <c r="HS2012" s="244"/>
      <c r="HT2012" s="244"/>
      <c r="HU2012" s="244"/>
      <c r="HV2012" s="244"/>
      <c r="HW2012" s="244"/>
      <c r="HX2012" s="244"/>
      <c r="HY2012" s="244"/>
      <c r="HZ2012" s="244"/>
      <c r="IA2012" s="244"/>
      <c r="IB2012" s="244"/>
      <c r="IC2012" s="244"/>
      <c r="ID2012" s="244"/>
      <c r="IE2012" s="244"/>
      <c r="IF2012" s="244"/>
      <c r="IG2012" s="244"/>
      <c r="IH2012" s="244"/>
      <c r="II2012" s="244"/>
      <c r="IJ2012" s="244"/>
      <c r="IK2012" s="244"/>
      <c r="IL2012" s="244"/>
      <c r="IM2012" s="244"/>
      <c r="IN2012" s="244"/>
      <c r="IO2012" s="244"/>
      <c r="IP2012" s="244"/>
      <c r="IQ2012" s="244"/>
      <c r="IR2012" s="244"/>
      <c r="IS2012" s="244"/>
      <c r="IT2012" s="244"/>
      <c r="IU2012" s="244"/>
      <c r="IV2012" s="244"/>
    </row>
    <row r="2013" spans="1:256" s="245" customFormat="1">
      <c r="A2013" s="254" t="s">
        <v>22</v>
      </c>
      <c r="B2013" s="273" t="s">
        <v>893</v>
      </c>
      <c r="C2013" s="256">
        <v>21</v>
      </c>
      <c r="D2013" s="272" t="s">
        <v>18</v>
      </c>
      <c r="E2013" s="251"/>
      <c r="F2013" s="252">
        <f>+C2013*E2013</f>
        <v>0</v>
      </c>
      <c r="G2013" s="253">
        <f>SUM(F2011:F2013)</f>
        <v>0</v>
      </c>
      <c r="H2013" s="243"/>
      <c r="I2013" s="244"/>
      <c r="J2013" s="244"/>
      <c r="K2013" s="244"/>
      <c r="L2013" s="244"/>
      <c r="M2013" s="244"/>
      <c r="N2013" s="244"/>
      <c r="O2013" s="244"/>
      <c r="P2013" s="244"/>
      <c r="Q2013" s="244"/>
      <c r="R2013" s="244"/>
      <c r="S2013" s="244"/>
      <c r="T2013" s="244"/>
      <c r="U2013" s="244"/>
      <c r="V2013" s="244"/>
      <c r="W2013" s="244"/>
      <c r="X2013" s="244"/>
      <c r="Y2013" s="244"/>
      <c r="Z2013" s="244"/>
      <c r="AA2013" s="244"/>
      <c r="AB2013" s="244"/>
      <c r="AC2013" s="244"/>
      <c r="AD2013" s="244"/>
      <c r="AE2013" s="244"/>
      <c r="AF2013" s="244"/>
      <c r="AG2013" s="244"/>
      <c r="AH2013" s="244"/>
      <c r="AI2013" s="244"/>
      <c r="AJ2013" s="244"/>
      <c r="AK2013" s="244"/>
      <c r="AL2013" s="244"/>
      <c r="AM2013" s="244"/>
      <c r="AN2013" s="244"/>
      <c r="AO2013" s="244"/>
      <c r="AP2013" s="244"/>
      <c r="AQ2013" s="244"/>
      <c r="AR2013" s="244"/>
      <c r="AS2013" s="244"/>
      <c r="AT2013" s="244"/>
      <c r="AU2013" s="244"/>
      <c r="AV2013" s="244"/>
      <c r="AW2013" s="244"/>
      <c r="AX2013" s="244"/>
      <c r="AY2013" s="244"/>
      <c r="AZ2013" s="244"/>
      <c r="BA2013" s="244"/>
      <c r="BB2013" s="244"/>
      <c r="BC2013" s="244"/>
      <c r="BD2013" s="244"/>
      <c r="BE2013" s="244"/>
      <c r="BF2013" s="244"/>
      <c r="BG2013" s="244"/>
      <c r="BH2013" s="244"/>
      <c r="BI2013" s="244"/>
      <c r="BJ2013" s="244"/>
      <c r="BK2013" s="244"/>
      <c r="BL2013" s="244"/>
      <c r="BM2013" s="244"/>
      <c r="BN2013" s="244"/>
      <c r="BO2013" s="244"/>
      <c r="BP2013" s="244"/>
      <c r="BQ2013" s="244"/>
      <c r="BR2013" s="244"/>
      <c r="BS2013" s="244"/>
      <c r="BT2013" s="244"/>
      <c r="BU2013" s="244"/>
      <c r="BV2013" s="244"/>
      <c r="BW2013" s="244"/>
      <c r="BX2013" s="244"/>
      <c r="BY2013" s="244"/>
      <c r="BZ2013" s="244"/>
      <c r="CA2013" s="244"/>
      <c r="CB2013" s="244"/>
      <c r="CC2013" s="244"/>
      <c r="CD2013" s="244"/>
      <c r="CE2013" s="244"/>
      <c r="CF2013" s="244"/>
      <c r="CG2013" s="244"/>
      <c r="CH2013" s="244"/>
      <c r="CI2013" s="244"/>
      <c r="CJ2013" s="244"/>
      <c r="CK2013" s="244"/>
      <c r="CL2013" s="244"/>
      <c r="CM2013" s="244"/>
      <c r="CN2013" s="244"/>
      <c r="CO2013" s="244"/>
      <c r="CP2013" s="244"/>
      <c r="CQ2013" s="244"/>
      <c r="CR2013" s="244"/>
      <c r="CS2013" s="244"/>
      <c r="CT2013" s="244"/>
      <c r="CU2013" s="244"/>
      <c r="CV2013" s="244"/>
      <c r="CW2013" s="244"/>
      <c r="CX2013" s="244"/>
      <c r="CY2013" s="244"/>
      <c r="CZ2013" s="244"/>
      <c r="DA2013" s="244"/>
      <c r="DB2013" s="244"/>
      <c r="DC2013" s="244"/>
      <c r="DD2013" s="244"/>
      <c r="DE2013" s="244"/>
      <c r="DF2013" s="244"/>
      <c r="DG2013" s="244"/>
      <c r="DH2013" s="244"/>
      <c r="DI2013" s="244"/>
      <c r="DJ2013" s="244"/>
      <c r="DK2013" s="244"/>
      <c r="DL2013" s="244"/>
      <c r="DM2013" s="244"/>
      <c r="DN2013" s="244"/>
      <c r="DO2013" s="244"/>
      <c r="DP2013" s="244"/>
      <c r="DQ2013" s="244"/>
      <c r="DR2013" s="244"/>
      <c r="DS2013" s="244"/>
      <c r="DT2013" s="244"/>
      <c r="DU2013" s="244"/>
      <c r="DV2013" s="244"/>
      <c r="DW2013" s="244"/>
      <c r="DX2013" s="244"/>
      <c r="DY2013" s="244"/>
      <c r="DZ2013" s="244"/>
      <c r="EA2013" s="244"/>
      <c r="EB2013" s="244"/>
      <c r="EC2013" s="244"/>
      <c r="ED2013" s="244"/>
      <c r="EE2013" s="244"/>
      <c r="EF2013" s="244"/>
      <c r="EG2013" s="244"/>
      <c r="EH2013" s="244"/>
      <c r="EI2013" s="244"/>
      <c r="EJ2013" s="244"/>
      <c r="EK2013" s="244"/>
      <c r="EL2013" s="244"/>
      <c r="EM2013" s="244"/>
      <c r="EN2013" s="244"/>
      <c r="EO2013" s="244"/>
      <c r="EP2013" s="244"/>
      <c r="EQ2013" s="244"/>
      <c r="ER2013" s="244"/>
      <c r="ES2013" s="244"/>
      <c r="ET2013" s="244"/>
      <c r="EU2013" s="244"/>
      <c r="EV2013" s="244"/>
      <c r="EW2013" s="244"/>
      <c r="EX2013" s="244"/>
      <c r="EY2013" s="244"/>
      <c r="EZ2013" s="244"/>
      <c r="FA2013" s="244"/>
      <c r="FB2013" s="244"/>
      <c r="FC2013" s="244"/>
      <c r="FD2013" s="244"/>
      <c r="FE2013" s="244"/>
      <c r="FF2013" s="244"/>
      <c r="FG2013" s="244"/>
      <c r="FH2013" s="244"/>
      <c r="FI2013" s="244"/>
      <c r="FJ2013" s="244"/>
      <c r="FK2013" s="244"/>
      <c r="FL2013" s="244"/>
      <c r="FM2013" s="244"/>
      <c r="FN2013" s="244"/>
      <c r="FO2013" s="244"/>
      <c r="FP2013" s="244"/>
      <c r="FQ2013" s="244"/>
      <c r="FR2013" s="244"/>
      <c r="FS2013" s="244"/>
      <c r="FT2013" s="244"/>
      <c r="FU2013" s="244"/>
      <c r="FV2013" s="244"/>
      <c r="FW2013" s="244"/>
      <c r="FX2013" s="244"/>
      <c r="FY2013" s="244"/>
      <c r="FZ2013" s="244"/>
      <c r="GA2013" s="244"/>
      <c r="GB2013" s="244"/>
      <c r="GC2013" s="244"/>
      <c r="GD2013" s="244"/>
      <c r="GE2013" s="244"/>
      <c r="GF2013" s="244"/>
      <c r="GG2013" s="244"/>
      <c r="GH2013" s="244"/>
      <c r="GI2013" s="244"/>
      <c r="GJ2013" s="244"/>
      <c r="GK2013" s="244"/>
      <c r="GL2013" s="244"/>
      <c r="GM2013" s="244"/>
      <c r="GN2013" s="244"/>
      <c r="GO2013" s="244"/>
      <c r="GP2013" s="244"/>
      <c r="GQ2013" s="244"/>
      <c r="GR2013" s="244"/>
      <c r="GS2013" s="244"/>
      <c r="GT2013" s="244"/>
      <c r="GU2013" s="244"/>
      <c r="GV2013" s="244"/>
      <c r="GW2013" s="244"/>
      <c r="GX2013" s="244"/>
      <c r="GY2013" s="244"/>
      <c r="GZ2013" s="244"/>
      <c r="HA2013" s="244"/>
      <c r="HB2013" s="244"/>
      <c r="HC2013" s="244"/>
      <c r="HD2013" s="244"/>
      <c r="HE2013" s="244"/>
      <c r="HF2013" s="244"/>
      <c r="HG2013" s="244"/>
      <c r="HH2013" s="244"/>
      <c r="HI2013" s="244"/>
      <c r="HJ2013" s="244"/>
      <c r="HK2013" s="244"/>
      <c r="HL2013" s="244"/>
      <c r="HM2013" s="244"/>
      <c r="HN2013" s="244"/>
      <c r="HO2013" s="244"/>
      <c r="HP2013" s="244"/>
      <c r="HQ2013" s="244"/>
      <c r="HR2013" s="244"/>
      <c r="HS2013" s="244"/>
      <c r="HT2013" s="244"/>
      <c r="HU2013" s="244"/>
      <c r="HV2013" s="244"/>
      <c r="HW2013" s="244"/>
      <c r="HX2013" s="244"/>
      <c r="HY2013" s="244"/>
      <c r="HZ2013" s="244"/>
      <c r="IA2013" s="244"/>
      <c r="IB2013" s="244"/>
      <c r="IC2013" s="244"/>
      <c r="ID2013" s="244"/>
      <c r="IE2013" s="244"/>
      <c r="IF2013" s="244"/>
      <c r="IG2013" s="244"/>
      <c r="IH2013" s="244"/>
      <c r="II2013" s="244"/>
      <c r="IJ2013" s="244"/>
      <c r="IK2013" s="244"/>
      <c r="IL2013" s="244"/>
      <c r="IM2013" s="244"/>
      <c r="IN2013" s="244"/>
      <c r="IO2013" s="244"/>
      <c r="IP2013" s="244"/>
      <c r="IQ2013" s="244"/>
      <c r="IR2013" s="244"/>
      <c r="IS2013" s="244"/>
      <c r="IT2013" s="244"/>
      <c r="IU2013" s="244"/>
      <c r="IV2013" s="244"/>
    </row>
    <row r="2014" spans="1:256" s="245" customFormat="1">
      <c r="A2014" s="274"/>
      <c r="B2014" s="273"/>
      <c r="C2014" s="256"/>
      <c r="D2014" s="275"/>
      <c r="E2014" s="251"/>
      <c r="F2014" s="252"/>
      <c r="G2014" s="253"/>
      <c r="H2014" s="243"/>
      <c r="I2014" s="244"/>
      <c r="J2014" s="244"/>
      <c r="K2014" s="244"/>
      <c r="L2014" s="244"/>
      <c r="M2014" s="244"/>
      <c r="N2014" s="244"/>
      <c r="O2014" s="244"/>
      <c r="P2014" s="244"/>
      <c r="Q2014" s="244"/>
      <c r="R2014" s="244"/>
      <c r="S2014" s="244"/>
      <c r="T2014" s="244"/>
      <c r="U2014" s="244"/>
      <c r="V2014" s="244"/>
      <c r="W2014" s="244"/>
      <c r="X2014" s="244"/>
      <c r="Y2014" s="244"/>
      <c r="Z2014" s="244"/>
      <c r="AA2014" s="244"/>
      <c r="AB2014" s="244"/>
      <c r="AC2014" s="244"/>
      <c r="AD2014" s="244"/>
      <c r="AE2014" s="244"/>
      <c r="AF2014" s="244"/>
      <c r="AG2014" s="244"/>
      <c r="AH2014" s="244"/>
      <c r="AI2014" s="244"/>
      <c r="AJ2014" s="244"/>
      <c r="AK2014" s="244"/>
      <c r="AL2014" s="244"/>
      <c r="AM2014" s="244"/>
      <c r="AN2014" s="244"/>
      <c r="AO2014" s="244"/>
      <c r="AP2014" s="244"/>
      <c r="AQ2014" s="244"/>
      <c r="AR2014" s="244"/>
      <c r="AS2014" s="244"/>
      <c r="AT2014" s="244"/>
      <c r="AU2014" s="244"/>
      <c r="AV2014" s="244"/>
      <c r="AW2014" s="244"/>
      <c r="AX2014" s="244"/>
      <c r="AY2014" s="244"/>
      <c r="AZ2014" s="244"/>
      <c r="BA2014" s="244"/>
      <c r="BB2014" s="244"/>
      <c r="BC2014" s="244"/>
      <c r="BD2014" s="244"/>
      <c r="BE2014" s="244"/>
      <c r="BF2014" s="244"/>
      <c r="BG2014" s="244"/>
      <c r="BH2014" s="244"/>
      <c r="BI2014" s="244"/>
      <c r="BJ2014" s="244"/>
      <c r="BK2014" s="244"/>
      <c r="BL2014" s="244"/>
      <c r="BM2014" s="244"/>
      <c r="BN2014" s="244"/>
      <c r="BO2014" s="244"/>
      <c r="BP2014" s="244"/>
      <c r="BQ2014" s="244"/>
      <c r="BR2014" s="244"/>
      <c r="BS2014" s="244"/>
      <c r="BT2014" s="244"/>
      <c r="BU2014" s="244"/>
      <c r="BV2014" s="244"/>
      <c r="BW2014" s="244"/>
      <c r="BX2014" s="244"/>
      <c r="BY2014" s="244"/>
      <c r="BZ2014" s="244"/>
      <c r="CA2014" s="244"/>
      <c r="CB2014" s="244"/>
      <c r="CC2014" s="244"/>
      <c r="CD2014" s="244"/>
      <c r="CE2014" s="244"/>
      <c r="CF2014" s="244"/>
      <c r="CG2014" s="244"/>
      <c r="CH2014" s="244"/>
      <c r="CI2014" s="244"/>
      <c r="CJ2014" s="244"/>
      <c r="CK2014" s="244"/>
      <c r="CL2014" s="244"/>
      <c r="CM2014" s="244"/>
      <c r="CN2014" s="244"/>
      <c r="CO2014" s="244"/>
      <c r="CP2014" s="244"/>
      <c r="CQ2014" s="244"/>
      <c r="CR2014" s="244"/>
      <c r="CS2014" s="244"/>
      <c r="CT2014" s="244"/>
      <c r="CU2014" s="244"/>
      <c r="CV2014" s="244"/>
      <c r="CW2014" s="244"/>
      <c r="CX2014" s="244"/>
      <c r="CY2014" s="244"/>
      <c r="CZ2014" s="244"/>
      <c r="DA2014" s="244"/>
      <c r="DB2014" s="244"/>
      <c r="DC2014" s="244"/>
      <c r="DD2014" s="244"/>
      <c r="DE2014" s="244"/>
      <c r="DF2014" s="244"/>
      <c r="DG2014" s="244"/>
      <c r="DH2014" s="244"/>
      <c r="DI2014" s="244"/>
      <c r="DJ2014" s="244"/>
      <c r="DK2014" s="244"/>
      <c r="DL2014" s="244"/>
      <c r="DM2014" s="244"/>
      <c r="DN2014" s="244"/>
      <c r="DO2014" s="244"/>
      <c r="DP2014" s="244"/>
      <c r="DQ2014" s="244"/>
      <c r="DR2014" s="244"/>
      <c r="DS2014" s="244"/>
      <c r="DT2014" s="244"/>
      <c r="DU2014" s="244"/>
      <c r="DV2014" s="244"/>
      <c r="DW2014" s="244"/>
      <c r="DX2014" s="244"/>
      <c r="DY2014" s="244"/>
      <c r="DZ2014" s="244"/>
      <c r="EA2014" s="244"/>
      <c r="EB2014" s="244"/>
      <c r="EC2014" s="244"/>
      <c r="ED2014" s="244"/>
      <c r="EE2014" s="244"/>
      <c r="EF2014" s="244"/>
      <c r="EG2014" s="244"/>
      <c r="EH2014" s="244"/>
      <c r="EI2014" s="244"/>
      <c r="EJ2014" s="244"/>
      <c r="EK2014" s="244"/>
      <c r="EL2014" s="244"/>
      <c r="EM2014" s="244"/>
      <c r="EN2014" s="244"/>
      <c r="EO2014" s="244"/>
      <c r="EP2014" s="244"/>
      <c r="EQ2014" s="244"/>
      <c r="ER2014" s="244"/>
      <c r="ES2014" s="244"/>
      <c r="ET2014" s="244"/>
      <c r="EU2014" s="244"/>
      <c r="EV2014" s="244"/>
      <c r="EW2014" s="244"/>
      <c r="EX2014" s="244"/>
      <c r="EY2014" s="244"/>
      <c r="EZ2014" s="244"/>
      <c r="FA2014" s="244"/>
      <c r="FB2014" s="244"/>
      <c r="FC2014" s="244"/>
      <c r="FD2014" s="244"/>
      <c r="FE2014" s="244"/>
      <c r="FF2014" s="244"/>
      <c r="FG2014" s="244"/>
      <c r="FH2014" s="244"/>
      <c r="FI2014" s="244"/>
      <c r="FJ2014" s="244"/>
      <c r="FK2014" s="244"/>
      <c r="FL2014" s="244"/>
      <c r="FM2014" s="244"/>
      <c r="FN2014" s="244"/>
      <c r="FO2014" s="244"/>
      <c r="FP2014" s="244"/>
      <c r="FQ2014" s="244"/>
      <c r="FR2014" s="244"/>
      <c r="FS2014" s="244"/>
      <c r="FT2014" s="244"/>
      <c r="FU2014" s="244"/>
      <c r="FV2014" s="244"/>
      <c r="FW2014" s="244"/>
      <c r="FX2014" s="244"/>
      <c r="FY2014" s="244"/>
      <c r="FZ2014" s="244"/>
      <c r="GA2014" s="244"/>
      <c r="GB2014" s="244"/>
      <c r="GC2014" s="244"/>
      <c r="GD2014" s="244"/>
      <c r="GE2014" s="244"/>
      <c r="GF2014" s="244"/>
      <c r="GG2014" s="244"/>
      <c r="GH2014" s="244"/>
      <c r="GI2014" s="244"/>
      <c r="GJ2014" s="244"/>
      <c r="GK2014" s="244"/>
      <c r="GL2014" s="244"/>
      <c r="GM2014" s="244"/>
      <c r="GN2014" s="244"/>
      <c r="GO2014" s="244"/>
      <c r="GP2014" s="244"/>
      <c r="GQ2014" s="244"/>
      <c r="GR2014" s="244"/>
      <c r="GS2014" s="244"/>
      <c r="GT2014" s="244"/>
      <c r="GU2014" s="244"/>
      <c r="GV2014" s="244"/>
      <c r="GW2014" s="244"/>
      <c r="GX2014" s="244"/>
      <c r="GY2014" s="244"/>
      <c r="GZ2014" s="244"/>
      <c r="HA2014" s="244"/>
      <c r="HB2014" s="244"/>
      <c r="HC2014" s="244"/>
      <c r="HD2014" s="244"/>
      <c r="HE2014" s="244"/>
      <c r="HF2014" s="244"/>
      <c r="HG2014" s="244"/>
      <c r="HH2014" s="244"/>
      <c r="HI2014" s="244"/>
      <c r="HJ2014" s="244"/>
      <c r="HK2014" s="244"/>
      <c r="HL2014" s="244"/>
      <c r="HM2014" s="244"/>
      <c r="HN2014" s="244"/>
      <c r="HO2014" s="244"/>
      <c r="HP2014" s="244"/>
      <c r="HQ2014" s="244"/>
      <c r="HR2014" s="244"/>
      <c r="HS2014" s="244"/>
      <c r="HT2014" s="244"/>
      <c r="HU2014" s="244"/>
      <c r="HV2014" s="244"/>
      <c r="HW2014" s="244"/>
      <c r="HX2014" s="244"/>
      <c r="HY2014" s="244"/>
      <c r="HZ2014" s="244"/>
      <c r="IA2014" s="244"/>
      <c r="IB2014" s="244"/>
      <c r="IC2014" s="244"/>
      <c r="ID2014" s="244"/>
      <c r="IE2014" s="244"/>
      <c r="IF2014" s="244"/>
      <c r="IG2014" s="244"/>
      <c r="IH2014" s="244"/>
      <c r="II2014" s="244"/>
      <c r="IJ2014" s="244"/>
      <c r="IK2014" s="244"/>
      <c r="IL2014" s="244"/>
      <c r="IM2014" s="244"/>
      <c r="IN2014" s="244"/>
      <c r="IO2014" s="244"/>
      <c r="IP2014" s="244"/>
      <c r="IQ2014" s="244"/>
      <c r="IR2014" s="244"/>
      <c r="IS2014" s="244"/>
      <c r="IT2014" s="244"/>
      <c r="IU2014" s="244"/>
      <c r="IV2014" s="244"/>
    </row>
    <row r="2015" spans="1:256" s="245" customFormat="1">
      <c r="A2015" s="248" t="s">
        <v>148</v>
      </c>
      <c r="B2015" s="249" t="s">
        <v>894</v>
      </c>
      <c r="C2015" s="256"/>
      <c r="D2015" s="257"/>
      <c r="E2015" s="251"/>
      <c r="F2015" s="252"/>
      <c r="G2015" s="253"/>
      <c r="H2015" s="243"/>
      <c r="I2015" s="244"/>
      <c r="J2015" s="244"/>
      <c r="K2015" s="244"/>
      <c r="L2015" s="244"/>
      <c r="M2015" s="244"/>
      <c r="N2015" s="244"/>
      <c r="O2015" s="244"/>
      <c r="P2015" s="244"/>
      <c r="Q2015" s="244"/>
      <c r="R2015" s="244"/>
      <c r="S2015" s="244"/>
      <c r="T2015" s="244"/>
      <c r="U2015" s="244"/>
      <c r="V2015" s="244"/>
      <c r="W2015" s="244"/>
      <c r="X2015" s="244"/>
      <c r="Y2015" s="244"/>
      <c r="Z2015" s="244"/>
      <c r="AA2015" s="244"/>
      <c r="AB2015" s="244"/>
      <c r="AC2015" s="244"/>
      <c r="AD2015" s="244"/>
      <c r="AE2015" s="244"/>
      <c r="AF2015" s="244"/>
      <c r="AG2015" s="244"/>
      <c r="AH2015" s="244"/>
      <c r="AI2015" s="244"/>
      <c r="AJ2015" s="244"/>
      <c r="AK2015" s="244"/>
      <c r="AL2015" s="244"/>
      <c r="AM2015" s="244"/>
      <c r="AN2015" s="244"/>
      <c r="AO2015" s="244"/>
      <c r="AP2015" s="244"/>
      <c r="AQ2015" s="244"/>
      <c r="AR2015" s="244"/>
      <c r="AS2015" s="244"/>
      <c r="AT2015" s="244"/>
      <c r="AU2015" s="244"/>
      <c r="AV2015" s="244"/>
      <c r="AW2015" s="244"/>
      <c r="AX2015" s="244"/>
      <c r="AY2015" s="244"/>
      <c r="AZ2015" s="244"/>
      <c r="BA2015" s="244"/>
      <c r="BB2015" s="244"/>
      <c r="BC2015" s="244"/>
      <c r="BD2015" s="244"/>
      <c r="BE2015" s="244"/>
      <c r="BF2015" s="244"/>
      <c r="BG2015" s="244"/>
      <c r="BH2015" s="244"/>
      <c r="BI2015" s="244"/>
      <c r="BJ2015" s="244"/>
      <c r="BK2015" s="244"/>
      <c r="BL2015" s="244"/>
      <c r="BM2015" s="244"/>
      <c r="BN2015" s="244"/>
      <c r="BO2015" s="244"/>
      <c r="BP2015" s="244"/>
      <c r="BQ2015" s="244"/>
      <c r="BR2015" s="244"/>
      <c r="BS2015" s="244"/>
      <c r="BT2015" s="244"/>
      <c r="BU2015" s="244"/>
      <c r="BV2015" s="244"/>
      <c r="BW2015" s="244"/>
      <c r="BX2015" s="244"/>
      <c r="BY2015" s="244"/>
      <c r="BZ2015" s="244"/>
      <c r="CA2015" s="244"/>
      <c r="CB2015" s="244"/>
      <c r="CC2015" s="244"/>
      <c r="CD2015" s="244"/>
      <c r="CE2015" s="244"/>
      <c r="CF2015" s="244"/>
      <c r="CG2015" s="244"/>
      <c r="CH2015" s="244"/>
      <c r="CI2015" s="244"/>
      <c r="CJ2015" s="244"/>
      <c r="CK2015" s="244"/>
      <c r="CL2015" s="244"/>
      <c r="CM2015" s="244"/>
      <c r="CN2015" s="244"/>
      <c r="CO2015" s="244"/>
      <c r="CP2015" s="244"/>
      <c r="CQ2015" s="244"/>
      <c r="CR2015" s="244"/>
      <c r="CS2015" s="244"/>
      <c r="CT2015" s="244"/>
      <c r="CU2015" s="244"/>
      <c r="CV2015" s="244"/>
      <c r="CW2015" s="244"/>
      <c r="CX2015" s="244"/>
      <c r="CY2015" s="244"/>
      <c r="CZ2015" s="244"/>
      <c r="DA2015" s="244"/>
      <c r="DB2015" s="244"/>
      <c r="DC2015" s="244"/>
      <c r="DD2015" s="244"/>
      <c r="DE2015" s="244"/>
      <c r="DF2015" s="244"/>
      <c r="DG2015" s="244"/>
      <c r="DH2015" s="244"/>
      <c r="DI2015" s="244"/>
      <c r="DJ2015" s="244"/>
      <c r="DK2015" s="244"/>
      <c r="DL2015" s="244"/>
      <c r="DM2015" s="244"/>
      <c r="DN2015" s="244"/>
      <c r="DO2015" s="244"/>
      <c r="DP2015" s="244"/>
      <c r="DQ2015" s="244"/>
      <c r="DR2015" s="244"/>
      <c r="DS2015" s="244"/>
      <c r="DT2015" s="244"/>
      <c r="DU2015" s="244"/>
      <c r="DV2015" s="244"/>
      <c r="DW2015" s="244"/>
      <c r="DX2015" s="244"/>
      <c r="DY2015" s="244"/>
      <c r="DZ2015" s="244"/>
      <c r="EA2015" s="244"/>
      <c r="EB2015" s="244"/>
      <c r="EC2015" s="244"/>
      <c r="ED2015" s="244"/>
      <c r="EE2015" s="244"/>
      <c r="EF2015" s="244"/>
      <c r="EG2015" s="244"/>
      <c r="EH2015" s="244"/>
      <c r="EI2015" s="244"/>
      <c r="EJ2015" s="244"/>
      <c r="EK2015" s="244"/>
      <c r="EL2015" s="244"/>
      <c r="EM2015" s="244"/>
      <c r="EN2015" s="244"/>
      <c r="EO2015" s="244"/>
      <c r="EP2015" s="244"/>
      <c r="EQ2015" s="244"/>
      <c r="ER2015" s="244"/>
      <c r="ES2015" s="244"/>
      <c r="ET2015" s="244"/>
      <c r="EU2015" s="244"/>
      <c r="EV2015" s="244"/>
      <c r="EW2015" s="244"/>
      <c r="EX2015" s="244"/>
      <c r="EY2015" s="244"/>
      <c r="EZ2015" s="244"/>
      <c r="FA2015" s="244"/>
      <c r="FB2015" s="244"/>
      <c r="FC2015" s="244"/>
      <c r="FD2015" s="244"/>
      <c r="FE2015" s="244"/>
      <c r="FF2015" s="244"/>
      <c r="FG2015" s="244"/>
      <c r="FH2015" s="244"/>
      <c r="FI2015" s="244"/>
      <c r="FJ2015" s="244"/>
      <c r="FK2015" s="244"/>
      <c r="FL2015" s="244"/>
      <c r="FM2015" s="244"/>
      <c r="FN2015" s="244"/>
      <c r="FO2015" s="244"/>
      <c r="FP2015" s="244"/>
      <c r="FQ2015" s="244"/>
      <c r="FR2015" s="244"/>
      <c r="FS2015" s="244"/>
      <c r="FT2015" s="244"/>
      <c r="FU2015" s="244"/>
      <c r="FV2015" s="244"/>
      <c r="FW2015" s="244"/>
      <c r="FX2015" s="244"/>
      <c r="FY2015" s="244"/>
      <c r="FZ2015" s="244"/>
      <c r="GA2015" s="244"/>
      <c r="GB2015" s="244"/>
      <c r="GC2015" s="244"/>
      <c r="GD2015" s="244"/>
      <c r="GE2015" s="244"/>
      <c r="GF2015" s="244"/>
      <c r="GG2015" s="244"/>
      <c r="GH2015" s="244"/>
      <c r="GI2015" s="244"/>
      <c r="GJ2015" s="244"/>
      <c r="GK2015" s="244"/>
      <c r="GL2015" s="244"/>
      <c r="GM2015" s="244"/>
      <c r="GN2015" s="244"/>
      <c r="GO2015" s="244"/>
      <c r="GP2015" s="244"/>
      <c r="GQ2015" s="244"/>
      <c r="GR2015" s="244"/>
      <c r="GS2015" s="244"/>
      <c r="GT2015" s="244"/>
      <c r="GU2015" s="244"/>
      <c r="GV2015" s="244"/>
      <c r="GW2015" s="244"/>
      <c r="GX2015" s="244"/>
      <c r="GY2015" s="244"/>
      <c r="GZ2015" s="244"/>
      <c r="HA2015" s="244"/>
      <c r="HB2015" s="244"/>
      <c r="HC2015" s="244"/>
      <c r="HD2015" s="244"/>
      <c r="HE2015" s="244"/>
      <c r="HF2015" s="244"/>
      <c r="HG2015" s="244"/>
      <c r="HH2015" s="244"/>
      <c r="HI2015" s="244"/>
      <c r="HJ2015" s="244"/>
      <c r="HK2015" s="244"/>
      <c r="HL2015" s="244"/>
      <c r="HM2015" s="244"/>
      <c r="HN2015" s="244"/>
      <c r="HO2015" s="244"/>
      <c r="HP2015" s="244"/>
      <c r="HQ2015" s="244"/>
      <c r="HR2015" s="244"/>
      <c r="HS2015" s="244"/>
      <c r="HT2015" s="244"/>
      <c r="HU2015" s="244"/>
      <c r="HV2015" s="244"/>
      <c r="HW2015" s="244"/>
      <c r="HX2015" s="244"/>
      <c r="HY2015" s="244"/>
      <c r="HZ2015" s="244"/>
      <c r="IA2015" s="244"/>
      <c r="IB2015" s="244"/>
      <c r="IC2015" s="244"/>
      <c r="ID2015" s="244"/>
      <c r="IE2015" s="244"/>
      <c r="IF2015" s="244"/>
      <c r="IG2015" s="244"/>
      <c r="IH2015" s="244"/>
      <c r="II2015" s="244"/>
      <c r="IJ2015" s="244"/>
      <c r="IK2015" s="244"/>
      <c r="IL2015" s="244"/>
      <c r="IM2015" s="244"/>
      <c r="IN2015" s="244"/>
      <c r="IO2015" s="244"/>
      <c r="IP2015" s="244"/>
      <c r="IQ2015" s="244"/>
      <c r="IR2015" s="244"/>
      <c r="IS2015" s="244"/>
      <c r="IT2015" s="244"/>
      <c r="IU2015" s="244"/>
      <c r="IV2015" s="244"/>
    </row>
    <row r="2016" spans="1:256" s="245" customFormat="1" ht="30">
      <c r="A2016" s="254" t="s">
        <v>16</v>
      </c>
      <c r="B2016" s="276" t="s">
        <v>895</v>
      </c>
      <c r="C2016" s="256">
        <v>1769.18</v>
      </c>
      <c r="D2016" s="257" t="s">
        <v>21</v>
      </c>
      <c r="E2016" s="251"/>
      <c r="F2016" s="252">
        <f>+C2016*E2016</f>
        <v>0</v>
      </c>
      <c r="G2016" s="253"/>
      <c r="H2016" s="243"/>
      <c r="I2016" s="244"/>
      <c r="J2016" s="244"/>
      <c r="K2016" s="244"/>
      <c r="L2016" s="244"/>
      <c r="M2016" s="244"/>
      <c r="N2016" s="244"/>
      <c r="O2016" s="244"/>
      <c r="P2016" s="244"/>
      <c r="Q2016" s="244"/>
      <c r="R2016" s="244"/>
      <c r="S2016" s="244"/>
      <c r="T2016" s="244"/>
      <c r="U2016" s="244"/>
      <c r="V2016" s="244"/>
      <c r="W2016" s="244"/>
      <c r="X2016" s="244"/>
      <c r="Y2016" s="244"/>
      <c r="Z2016" s="244"/>
      <c r="AA2016" s="244"/>
      <c r="AB2016" s="244"/>
      <c r="AC2016" s="244"/>
      <c r="AD2016" s="244"/>
      <c r="AE2016" s="244"/>
      <c r="AF2016" s="244"/>
      <c r="AG2016" s="244"/>
      <c r="AH2016" s="244"/>
      <c r="AI2016" s="244"/>
      <c r="AJ2016" s="244"/>
      <c r="AK2016" s="244"/>
      <c r="AL2016" s="244"/>
      <c r="AM2016" s="244"/>
      <c r="AN2016" s="244"/>
      <c r="AO2016" s="244"/>
      <c r="AP2016" s="244"/>
      <c r="AQ2016" s="244"/>
      <c r="AR2016" s="244"/>
      <c r="AS2016" s="244"/>
      <c r="AT2016" s="244"/>
      <c r="AU2016" s="244"/>
      <c r="AV2016" s="244"/>
      <c r="AW2016" s="244"/>
      <c r="AX2016" s="244"/>
      <c r="AY2016" s="244"/>
      <c r="AZ2016" s="244"/>
      <c r="BA2016" s="244"/>
      <c r="BB2016" s="244"/>
      <c r="BC2016" s="244"/>
      <c r="BD2016" s="244"/>
      <c r="BE2016" s="244"/>
      <c r="BF2016" s="244"/>
      <c r="BG2016" s="244"/>
      <c r="BH2016" s="244"/>
      <c r="BI2016" s="244"/>
      <c r="BJ2016" s="244"/>
      <c r="BK2016" s="244"/>
      <c r="BL2016" s="244"/>
      <c r="BM2016" s="244"/>
      <c r="BN2016" s="244"/>
      <c r="BO2016" s="244"/>
      <c r="BP2016" s="244"/>
      <c r="BQ2016" s="244"/>
      <c r="BR2016" s="244"/>
      <c r="BS2016" s="244"/>
      <c r="BT2016" s="244"/>
      <c r="BU2016" s="244"/>
      <c r="BV2016" s="244"/>
      <c r="BW2016" s="244"/>
      <c r="BX2016" s="244"/>
      <c r="BY2016" s="244"/>
      <c r="BZ2016" s="244"/>
      <c r="CA2016" s="244"/>
      <c r="CB2016" s="244"/>
      <c r="CC2016" s="244"/>
      <c r="CD2016" s="244"/>
      <c r="CE2016" s="244"/>
      <c r="CF2016" s="244"/>
      <c r="CG2016" s="244"/>
      <c r="CH2016" s="244"/>
      <c r="CI2016" s="244"/>
      <c r="CJ2016" s="244"/>
      <c r="CK2016" s="244"/>
      <c r="CL2016" s="244"/>
      <c r="CM2016" s="244"/>
      <c r="CN2016" s="244"/>
      <c r="CO2016" s="244"/>
      <c r="CP2016" s="244"/>
      <c r="CQ2016" s="244"/>
      <c r="CR2016" s="244"/>
      <c r="CS2016" s="244"/>
      <c r="CT2016" s="244"/>
      <c r="CU2016" s="244"/>
      <c r="CV2016" s="244"/>
      <c r="CW2016" s="244"/>
      <c r="CX2016" s="244"/>
      <c r="CY2016" s="244"/>
      <c r="CZ2016" s="244"/>
      <c r="DA2016" s="244"/>
      <c r="DB2016" s="244"/>
      <c r="DC2016" s="244"/>
      <c r="DD2016" s="244"/>
      <c r="DE2016" s="244"/>
      <c r="DF2016" s="244"/>
      <c r="DG2016" s="244"/>
      <c r="DH2016" s="244"/>
      <c r="DI2016" s="244"/>
      <c r="DJ2016" s="244"/>
      <c r="DK2016" s="244"/>
      <c r="DL2016" s="244"/>
      <c r="DM2016" s="244"/>
      <c r="DN2016" s="244"/>
      <c r="DO2016" s="244"/>
      <c r="DP2016" s="244"/>
      <c r="DQ2016" s="244"/>
      <c r="DR2016" s="244"/>
      <c r="DS2016" s="244"/>
      <c r="DT2016" s="244"/>
      <c r="DU2016" s="244"/>
      <c r="DV2016" s="244"/>
      <c r="DW2016" s="244"/>
      <c r="DX2016" s="244"/>
      <c r="DY2016" s="244"/>
      <c r="DZ2016" s="244"/>
      <c r="EA2016" s="244"/>
      <c r="EB2016" s="244"/>
      <c r="EC2016" s="244"/>
      <c r="ED2016" s="244"/>
      <c r="EE2016" s="244"/>
      <c r="EF2016" s="244"/>
      <c r="EG2016" s="244"/>
      <c r="EH2016" s="244"/>
      <c r="EI2016" s="244"/>
      <c r="EJ2016" s="244"/>
      <c r="EK2016" s="244"/>
      <c r="EL2016" s="244"/>
      <c r="EM2016" s="244"/>
      <c r="EN2016" s="244"/>
      <c r="EO2016" s="244"/>
      <c r="EP2016" s="244"/>
      <c r="EQ2016" s="244"/>
      <c r="ER2016" s="244"/>
      <c r="ES2016" s="244"/>
      <c r="ET2016" s="244"/>
      <c r="EU2016" s="244"/>
      <c r="EV2016" s="244"/>
      <c r="EW2016" s="244"/>
      <c r="EX2016" s="244"/>
      <c r="EY2016" s="244"/>
      <c r="EZ2016" s="244"/>
      <c r="FA2016" s="244"/>
      <c r="FB2016" s="244"/>
      <c r="FC2016" s="244"/>
      <c r="FD2016" s="244"/>
      <c r="FE2016" s="244"/>
      <c r="FF2016" s="244"/>
      <c r="FG2016" s="244"/>
      <c r="FH2016" s="244"/>
      <c r="FI2016" s="244"/>
      <c r="FJ2016" s="244"/>
      <c r="FK2016" s="244"/>
      <c r="FL2016" s="244"/>
      <c r="FM2016" s="244"/>
      <c r="FN2016" s="244"/>
      <c r="FO2016" s="244"/>
      <c r="FP2016" s="244"/>
      <c r="FQ2016" s="244"/>
      <c r="FR2016" s="244"/>
      <c r="FS2016" s="244"/>
      <c r="FT2016" s="244"/>
      <c r="FU2016" s="244"/>
      <c r="FV2016" s="244"/>
      <c r="FW2016" s="244"/>
      <c r="FX2016" s="244"/>
      <c r="FY2016" s="244"/>
      <c r="FZ2016" s="244"/>
      <c r="GA2016" s="244"/>
      <c r="GB2016" s="244"/>
      <c r="GC2016" s="244"/>
      <c r="GD2016" s="244"/>
      <c r="GE2016" s="244"/>
      <c r="GF2016" s="244"/>
      <c r="GG2016" s="244"/>
      <c r="GH2016" s="244"/>
      <c r="GI2016" s="244"/>
      <c r="GJ2016" s="244"/>
      <c r="GK2016" s="244"/>
      <c r="GL2016" s="244"/>
      <c r="GM2016" s="244"/>
      <c r="GN2016" s="244"/>
      <c r="GO2016" s="244"/>
      <c r="GP2016" s="244"/>
      <c r="GQ2016" s="244"/>
      <c r="GR2016" s="244"/>
      <c r="GS2016" s="244"/>
      <c r="GT2016" s="244"/>
      <c r="GU2016" s="244"/>
      <c r="GV2016" s="244"/>
      <c r="GW2016" s="244"/>
      <c r="GX2016" s="244"/>
      <c r="GY2016" s="244"/>
      <c r="GZ2016" s="244"/>
      <c r="HA2016" s="244"/>
      <c r="HB2016" s="244"/>
      <c r="HC2016" s="244"/>
      <c r="HD2016" s="244"/>
      <c r="HE2016" s="244"/>
      <c r="HF2016" s="244"/>
      <c r="HG2016" s="244"/>
      <c r="HH2016" s="244"/>
      <c r="HI2016" s="244"/>
      <c r="HJ2016" s="244"/>
      <c r="HK2016" s="244"/>
      <c r="HL2016" s="244"/>
      <c r="HM2016" s="244"/>
      <c r="HN2016" s="244"/>
      <c r="HO2016" s="244"/>
      <c r="HP2016" s="244"/>
      <c r="HQ2016" s="244"/>
      <c r="HR2016" s="244"/>
      <c r="HS2016" s="244"/>
      <c r="HT2016" s="244"/>
      <c r="HU2016" s="244"/>
      <c r="HV2016" s="244"/>
      <c r="HW2016" s="244"/>
      <c r="HX2016" s="244"/>
      <c r="HY2016" s="244"/>
      <c r="HZ2016" s="244"/>
      <c r="IA2016" s="244"/>
      <c r="IB2016" s="244"/>
      <c r="IC2016" s="244"/>
      <c r="ID2016" s="244"/>
      <c r="IE2016" s="244"/>
      <c r="IF2016" s="244"/>
      <c r="IG2016" s="244"/>
      <c r="IH2016" s="244"/>
      <c r="II2016" s="244"/>
      <c r="IJ2016" s="244"/>
      <c r="IK2016" s="244"/>
      <c r="IL2016" s="244"/>
      <c r="IM2016" s="244"/>
      <c r="IN2016" s="244"/>
      <c r="IO2016" s="244"/>
      <c r="IP2016" s="244"/>
      <c r="IQ2016" s="244"/>
      <c r="IR2016" s="244"/>
      <c r="IS2016" s="244"/>
      <c r="IT2016" s="244"/>
      <c r="IU2016" s="244"/>
      <c r="IV2016" s="244"/>
    </row>
    <row r="2017" spans="1:256" s="245" customFormat="1">
      <c r="A2017" s="254" t="s">
        <v>19</v>
      </c>
      <c r="B2017" s="261" t="s">
        <v>896</v>
      </c>
      <c r="C2017" s="256">
        <v>2962.09</v>
      </c>
      <c r="D2017" s="272" t="s">
        <v>26</v>
      </c>
      <c r="E2017" s="251"/>
      <c r="F2017" s="252">
        <f>+C2017*E2017</f>
        <v>0</v>
      </c>
      <c r="G2017" s="253"/>
      <c r="H2017" s="243"/>
      <c r="I2017" s="244"/>
      <c r="J2017" s="244"/>
      <c r="K2017" s="244"/>
      <c r="L2017" s="244"/>
      <c r="M2017" s="244"/>
      <c r="N2017" s="244"/>
      <c r="O2017" s="244"/>
      <c r="P2017" s="244"/>
      <c r="Q2017" s="244"/>
      <c r="R2017" s="244"/>
      <c r="S2017" s="244"/>
      <c r="T2017" s="244"/>
      <c r="U2017" s="244"/>
      <c r="V2017" s="244"/>
      <c r="W2017" s="244"/>
      <c r="X2017" s="244"/>
      <c r="Y2017" s="244"/>
      <c r="Z2017" s="244"/>
      <c r="AA2017" s="244"/>
      <c r="AB2017" s="244"/>
      <c r="AC2017" s="244"/>
      <c r="AD2017" s="244"/>
      <c r="AE2017" s="244"/>
      <c r="AF2017" s="244"/>
      <c r="AG2017" s="244"/>
      <c r="AH2017" s="244"/>
      <c r="AI2017" s="244"/>
      <c r="AJ2017" s="244"/>
      <c r="AK2017" s="244"/>
      <c r="AL2017" s="244"/>
      <c r="AM2017" s="244"/>
      <c r="AN2017" s="244"/>
      <c r="AO2017" s="244"/>
      <c r="AP2017" s="244"/>
      <c r="AQ2017" s="244"/>
      <c r="AR2017" s="244"/>
      <c r="AS2017" s="244"/>
      <c r="AT2017" s="244"/>
      <c r="AU2017" s="244"/>
      <c r="AV2017" s="244"/>
      <c r="AW2017" s="244"/>
      <c r="AX2017" s="244"/>
      <c r="AY2017" s="244"/>
      <c r="AZ2017" s="244"/>
      <c r="BA2017" s="244"/>
      <c r="BB2017" s="244"/>
      <c r="BC2017" s="244"/>
      <c r="BD2017" s="244"/>
      <c r="BE2017" s="244"/>
      <c r="BF2017" s="244"/>
      <c r="BG2017" s="244"/>
      <c r="BH2017" s="244"/>
      <c r="BI2017" s="244"/>
      <c r="BJ2017" s="244"/>
      <c r="BK2017" s="244"/>
      <c r="BL2017" s="244"/>
      <c r="BM2017" s="244"/>
      <c r="BN2017" s="244"/>
      <c r="BO2017" s="244"/>
      <c r="BP2017" s="244"/>
      <c r="BQ2017" s="244"/>
      <c r="BR2017" s="244"/>
      <c r="BS2017" s="244"/>
      <c r="BT2017" s="244"/>
      <c r="BU2017" s="244"/>
      <c r="BV2017" s="244"/>
      <c r="BW2017" s="244"/>
      <c r="BX2017" s="244"/>
      <c r="BY2017" s="244"/>
      <c r="BZ2017" s="244"/>
      <c r="CA2017" s="244"/>
      <c r="CB2017" s="244"/>
      <c r="CC2017" s="244"/>
      <c r="CD2017" s="244"/>
      <c r="CE2017" s="244"/>
      <c r="CF2017" s="244"/>
      <c r="CG2017" s="244"/>
      <c r="CH2017" s="244"/>
      <c r="CI2017" s="244"/>
      <c r="CJ2017" s="244"/>
      <c r="CK2017" s="244"/>
      <c r="CL2017" s="244"/>
      <c r="CM2017" s="244"/>
      <c r="CN2017" s="244"/>
      <c r="CO2017" s="244"/>
      <c r="CP2017" s="244"/>
      <c r="CQ2017" s="244"/>
      <c r="CR2017" s="244"/>
      <c r="CS2017" s="244"/>
      <c r="CT2017" s="244"/>
      <c r="CU2017" s="244"/>
      <c r="CV2017" s="244"/>
      <c r="CW2017" s="244"/>
      <c r="CX2017" s="244"/>
      <c r="CY2017" s="244"/>
      <c r="CZ2017" s="244"/>
      <c r="DA2017" s="244"/>
      <c r="DB2017" s="244"/>
      <c r="DC2017" s="244"/>
      <c r="DD2017" s="244"/>
      <c r="DE2017" s="244"/>
      <c r="DF2017" s="244"/>
      <c r="DG2017" s="244"/>
      <c r="DH2017" s="244"/>
      <c r="DI2017" s="244"/>
      <c r="DJ2017" s="244"/>
      <c r="DK2017" s="244"/>
      <c r="DL2017" s="244"/>
      <c r="DM2017" s="244"/>
      <c r="DN2017" s="244"/>
      <c r="DO2017" s="244"/>
      <c r="DP2017" s="244"/>
      <c r="DQ2017" s="244"/>
      <c r="DR2017" s="244"/>
      <c r="DS2017" s="244"/>
      <c r="DT2017" s="244"/>
      <c r="DU2017" s="244"/>
      <c r="DV2017" s="244"/>
      <c r="DW2017" s="244"/>
      <c r="DX2017" s="244"/>
      <c r="DY2017" s="244"/>
      <c r="DZ2017" s="244"/>
      <c r="EA2017" s="244"/>
      <c r="EB2017" s="244"/>
      <c r="EC2017" s="244"/>
      <c r="ED2017" s="244"/>
      <c r="EE2017" s="244"/>
      <c r="EF2017" s="244"/>
      <c r="EG2017" s="244"/>
      <c r="EH2017" s="244"/>
      <c r="EI2017" s="244"/>
      <c r="EJ2017" s="244"/>
      <c r="EK2017" s="244"/>
      <c r="EL2017" s="244"/>
      <c r="EM2017" s="244"/>
      <c r="EN2017" s="244"/>
      <c r="EO2017" s="244"/>
      <c r="EP2017" s="244"/>
      <c r="EQ2017" s="244"/>
      <c r="ER2017" s="244"/>
      <c r="ES2017" s="244"/>
      <c r="ET2017" s="244"/>
      <c r="EU2017" s="244"/>
      <c r="EV2017" s="244"/>
      <c r="EW2017" s="244"/>
      <c r="EX2017" s="244"/>
      <c r="EY2017" s="244"/>
      <c r="EZ2017" s="244"/>
      <c r="FA2017" s="244"/>
      <c r="FB2017" s="244"/>
      <c r="FC2017" s="244"/>
      <c r="FD2017" s="244"/>
      <c r="FE2017" s="244"/>
      <c r="FF2017" s="244"/>
      <c r="FG2017" s="244"/>
      <c r="FH2017" s="244"/>
      <c r="FI2017" s="244"/>
      <c r="FJ2017" s="244"/>
      <c r="FK2017" s="244"/>
      <c r="FL2017" s="244"/>
      <c r="FM2017" s="244"/>
      <c r="FN2017" s="244"/>
      <c r="FO2017" s="244"/>
      <c r="FP2017" s="244"/>
      <c r="FQ2017" s="244"/>
      <c r="FR2017" s="244"/>
      <c r="FS2017" s="244"/>
      <c r="FT2017" s="244"/>
      <c r="FU2017" s="244"/>
      <c r="FV2017" s="244"/>
      <c r="FW2017" s="244"/>
      <c r="FX2017" s="244"/>
      <c r="FY2017" s="244"/>
      <c r="FZ2017" s="244"/>
      <c r="GA2017" s="244"/>
      <c r="GB2017" s="244"/>
      <c r="GC2017" s="244"/>
      <c r="GD2017" s="244"/>
      <c r="GE2017" s="244"/>
      <c r="GF2017" s="244"/>
      <c r="GG2017" s="244"/>
      <c r="GH2017" s="244"/>
      <c r="GI2017" s="244"/>
      <c r="GJ2017" s="244"/>
      <c r="GK2017" s="244"/>
      <c r="GL2017" s="244"/>
      <c r="GM2017" s="244"/>
      <c r="GN2017" s="244"/>
      <c r="GO2017" s="244"/>
      <c r="GP2017" s="244"/>
      <c r="GQ2017" s="244"/>
      <c r="GR2017" s="244"/>
      <c r="GS2017" s="244"/>
      <c r="GT2017" s="244"/>
      <c r="GU2017" s="244"/>
      <c r="GV2017" s="244"/>
      <c r="GW2017" s="244"/>
      <c r="GX2017" s="244"/>
      <c r="GY2017" s="244"/>
      <c r="GZ2017" s="244"/>
      <c r="HA2017" s="244"/>
      <c r="HB2017" s="244"/>
      <c r="HC2017" s="244"/>
      <c r="HD2017" s="244"/>
      <c r="HE2017" s="244"/>
      <c r="HF2017" s="244"/>
      <c r="HG2017" s="244"/>
      <c r="HH2017" s="244"/>
      <c r="HI2017" s="244"/>
      <c r="HJ2017" s="244"/>
      <c r="HK2017" s="244"/>
      <c r="HL2017" s="244"/>
      <c r="HM2017" s="244"/>
      <c r="HN2017" s="244"/>
      <c r="HO2017" s="244"/>
      <c r="HP2017" s="244"/>
      <c r="HQ2017" s="244"/>
      <c r="HR2017" s="244"/>
      <c r="HS2017" s="244"/>
      <c r="HT2017" s="244"/>
      <c r="HU2017" s="244"/>
      <c r="HV2017" s="244"/>
      <c r="HW2017" s="244"/>
      <c r="HX2017" s="244"/>
      <c r="HY2017" s="244"/>
      <c r="HZ2017" s="244"/>
      <c r="IA2017" s="244"/>
      <c r="IB2017" s="244"/>
      <c r="IC2017" s="244"/>
      <c r="ID2017" s="244"/>
      <c r="IE2017" s="244"/>
      <c r="IF2017" s="244"/>
      <c r="IG2017" s="244"/>
      <c r="IH2017" s="244"/>
      <c r="II2017" s="244"/>
      <c r="IJ2017" s="244"/>
      <c r="IK2017" s="244"/>
      <c r="IL2017" s="244"/>
      <c r="IM2017" s="244"/>
      <c r="IN2017" s="244"/>
      <c r="IO2017" s="244"/>
      <c r="IP2017" s="244"/>
      <c r="IQ2017" s="244"/>
      <c r="IR2017" s="244"/>
      <c r="IS2017" s="244"/>
      <c r="IT2017" s="244"/>
      <c r="IU2017" s="244"/>
      <c r="IV2017" s="244"/>
    </row>
    <row r="2018" spans="1:256" s="245" customFormat="1">
      <c r="A2018" s="254" t="s">
        <v>22</v>
      </c>
      <c r="B2018" s="273" t="s">
        <v>897</v>
      </c>
      <c r="C2018" s="256">
        <v>1</v>
      </c>
      <c r="D2018" s="272" t="s">
        <v>195</v>
      </c>
      <c r="E2018" s="258"/>
      <c r="F2018" s="252">
        <f>+C2018*E2018</f>
        <v>0</v>
      </c>
      <c r="G2018" s="253">
        <f>SUM(F2016:F2018)</f>
        <v>0</v>
      </c>
      <c r="H2018" s="243"/>
      <c r="I2018" s="244"/>
      <c r="J2018" s="244"/>
      <c r="K2018" s="244"/>
      <c r="L2018" s="244"/>
      <c r="M2018" s="244"/>
      <c r="N2018" s="244"/>
      <c r="O2018" s="244"/>
      <c r="P2018" s="244"/>
      <c r="Q2018" s="244"/>
      <c r="R2018" s="244"/>
      <c r="S2018" s="244"/>
      <c r="T2018" s="244"/>
      <c r="U2018" s="244"/>
      <c r="V2018" s="244"/>
      <c r="W2018" s="244"/>
      <c r="X2018" s="244"/>
      <c r="Y2018" s="244"/>
      <c r="Z2018" s="244"/>
      <c r="AA2018" s="244"/>
      <c r="AB2018" s="244"/>
      <c r="AC2018" s="244"/>
      <c r="AD2018" s="244"/>
      <c r="AE2018" s="244"/>
      <c r="AF2018" s="244"/>
      <c r="AG2018" s="244"/>
      <c r="AH2018" s="244"/>
      <c r="AI2018" s="244"/>
      <c r="AJ2018" s="244"/>
      <c r="AK2018" s="244"/>
      <c r="AL2018" s="244"/>
      <c r="AM2018" s="244"/>
      <c r="AN2018" s="244"/>
      <c r="AO2018" s="244"/>
      <c r="AP2018" s="244"/>
      <c r="AQ2018" s="244"/>
      <c r="AR2018" s="244"/>
      <c r="AS2018" s="244"/>
      <c r="AT2018" s="244"/>
      <c r="AU2018" s="244"/>
      <c r="AV2018" s="244"/>
      <c r="AW2018" s="244"/>
      <c r="AX2018" s="244"/>
      <c r="AY2018" s="244"/>
      <c r="AZ2018" s="244"/>
      <c r="BA2018" s="244"/>
      <c r="BB2018" s="244"/>
      <c r="BC2018" s="244"/>
      <c r="BD2018" s="244"/>
      <c r="BE2018" s="244"/>
      <c r="BF2018" s="244"/>
      <c r="BG2018" s="244"/>
      <c r="BH2018" s="244"/>
      <c r="BI2018" s="244"/>
      <c r="BJ2018" s="244"/>
      <c r="BK2018" s="244"/>
      <c r="BL2018" s="244"/>
      <c r="BM2018" s="244"/>
      <c r="BN2018" s="244"/>
      <c r="BO2018" s="244"/>
      <c r="BP2018" s="244"/>
      <c r="BQ2018" s="244"/>
      <c r="BR2018" s="244"/>
      <c r="BS2018" s="244"/>
      <c r="BT2018" s="244"/>
      <c r="BU2018" s="244"/>
      <c r="BV2018" s="244"/>
      <c r="BW2018" s="244"/>
      <c r="BX2018" s="244"/>
      <c r="BY2018" s="244"/>
      <c r="BZ2018" s="244"/>
      <c r="CA2018" s="244"/>
      <c r="CB2018" s="244"/>
      <c r="CC2018" s="244"/>
      <c r="CD2018" s="244"/>
      <c r="CE2018" s="244"/>
      <c r="CF2018" s="244"/>
      <c r="CG2018" s="244"/>
      <c r="CH2018" s="244"/>
      <c r="CI2018" s="244"/>
      <c r="CJ2018" s="244"/>
      <c r="CK2018" s="244"/>
      <c r="CL2018" s="244"/>
      <c r="CM2018" s="244"/>
      <c r="CN2018" s="244"/>
      <c r="CO2018" s="244"/>
      <c r="CP2018" s="244"/>
      <c r="CQ2018" s="244"/>
      <c r="CR2018" s="244"/>
      <c r="CS2018" s="244"/>
      <c r="CT2018" s="244"/>
      <c r="CU2018" s="244"/>
      <c r="CV2018" s="244"/>
      <c r="CW2018" s="244"/>
      <c r="CX2018" s="244"/>
      <c r="CY2018" s="244"/>
      <c r="CZ2018" s="244"/>
      <c r="DA2018" s="244"/>
      <c r="DB2018" s="244"/>
      <c r="DC2018" s="244"/>
      <c r="DD2018" s="244"/>
      <c r="DE2018" s="244"/>
      <c r="DF2018" s="244"/>
      <c r="DG2018" s="244"/>
      <c r="DH2018" s="244"/>
      <c r="DI2018" s="244"/>
      <c r="DJ2018" s="244"/>
      <c r="DK2018" s="244"/>
      <c r="DL2018" s="244"/>
      <c r="DM2018" s="244"/>
      <c r="DN2018" s="244"/>
      <c r="DO2018" s="244"/>
      <c r="DP2018" s="244"/>
      <c r="DQ2018" s="244"/>
      <c r="DR2018" s="244"/>
      <c r="DS2018" s="244"/>
      <c r="DT2018" s="244"/>
      <c r="DU2018" s="244"/>
      <c r="DV2018" s="244"/>
      <c r="DW2018" s="244"/>
      <c r="DX2018" s="244"/>
      <c r="DY2018" s="244"/>
      <c r="DZ2018" s="244"/>
      <c r="EA2018" s="244"/>
      <c r="EB2018" s="244"/>
      <c r="EC2018" s="244"/>
      <c r="ED2018" s="244"/>
      <c r="EE2018" s="244"/>
      <c r="EF2018" s="244"/>
      <c r="EG2018" s="244"/>
      <c r="EH2018" s="244"/>
      <c r="EI2018" s="244"/>
      <c r="EJ2018" s="244"/>
      <c r="EK2018" s="244"/>
      <c r="EL2018" s="244"/>
      <c r="EM2018" s="244"/>
      <c r="EN2018" s="244"/>
      <c r="EO2018" s="244"/>
      <c r="EP2018" s="244"/>
      <c r="EQ2018" s="244"/>
      <c r="ER2018" s="244"/>
      <c r="ES2018" s="244"/>
      <c r="ET2018" s="244"/>
      <c r="EU2018" s="244"/>
      <c r="EV2018" s="244"/>
      <c r="EW2018" s="244"/>
      <c r="EX2018" s="244"/>
      <c r="EY2018" s="244"/>
      <c r="EZ2018" s="244"/>
      <c r="FA2018" s="244"/>
      <c r="FB2018" s="244"/>
      <c r="FC2018" s="244"/>
      <c r="FD2018" s="244"/>
      <c r="FE2018" s="244"/>
      <c r="FF2018" s="244"/>
      <c r="FG2018" s="244"/>
      <c r="FH2018" s="244"/>
      <c r="FI2018" s="244"/>
      <c r="FJ2018" s="244"/>
      <c r="FK2018" s="244"/>
      <c r="FL2018" s="244"/>
      <c r="FM2018" s="244"/>
      <c r="FN2018" s="244"/>
      <c r="FO2018" s="244"/>
      <c r="FP2018" s="244"/>
      <c r="FQ2018" s="244"/>
      <c r="FR2018" s="244"/>
      <c r="FS2018" s="244"/>
      <c r="FT2018" s="244"/>
      <c r="FU2018" s="244"/>
      <c r="FV2018" s="244"/>
      <c r="FW2018" s="244"/>
      <c r="FX2018" s="244"/>
      <c r="FY2018" s="244"/>
      <c r="FZ2018" s="244"/>
      <c r="GA2018" s="244"/>
      <c r="GB2018" s="244"/>
      <c r="GC2018" s="244"/>
      <c r="GD2018" s="244"/>
      <c r="GE2018" s="244"/>
      <c r="GF2018" s="244"/>
      <c r="GG2018" s="244"/>
      <c r="GH2018" s="244"/>
      <c r="GI2018" s="244"/>
      <c r="GJ2018" s="244"/>
      <c r="GK2018" s="244"/>
      <c r="GL2018" s="244"/>
      <c r="GM2018" s="244"/>
      <c r="GN2018" s="244"/>
      <c r="GO2018" s="244"/>
      <c r="GP2018" s="244"/>
      <c r="GQ2018" s="244"/>
      <c r="GR2018" s="244"/>
      <c r="GS2018" s="244"/>
      <c r="GT2018" s="244"/>
      <c r="GU2018" s="244"/>
      <c r="GV2018" s="244"/>
      <c r="GW2018" s="244"/>
      <c r="GX2018" s="244"/>
      <c r="GY2018" s="244"/>
      <c r="GZ2018" s="244"/>
      <c r="HA2018" s="244"/>
      <c r="HB2018" s="244"/>
      <c r="HC2018" s="244"/>
      <c r="HD2018" s="244"/>
      <c r="HE2018" s="244"/>
      <c r="HF2018" s="244"/>
      <c r="HG2018" s="244"/>
      <c r="HH2018" s="244"/>
      <c r="HI2018" s="244"/>
      <c r="HJ2018" s="244"/>
      <c r="HK2018" s="244"/>
      <c r="HL2018" s="244"/>
      <c r="HM2018" s="244"/>
      <c r="HN2018" s="244"/>
      <c r="HO2018" s="244"/>
      <c r="HP2018" s="244"/>
      <c r="HQ2018" s="244"/>
      <c r="HR2018" s="244"/>
      <c r="HS2018" s="244"/>
      <c r="HT2018" s="244"/>
      <c r="HU2018" s="244"/>
      <c r="HV2018" s="244"/>
      <c r="HW2018" s="244"/>
      <c r="HX2018" s="244"/>
      <c r="HY2018" s="244"/>
      <c r="HZ2018" s="244"/>
      <c r="IA2018" s="244"/>
      <c r="IB2018" s="244"/>
      <c r="IC2018" s="244"/>
      <c r="ID2018" s="244"/>
      <c r="IE2018" s="244"/>
      <c r="IF2018" s="244"/>
      <c r="IG2018" s="244"/>
      <c r="IH2018" s="244"/>
      <c r="II2018" s="244"/>
      <c r="IJ2018" s="244"/>
      <c r="IK2018" s="244"/>
      <c r="IL2018" s="244"/>
      <c r="IM2018" s="244"/>
      <c r="IN2018" s="244"/>
      <c r="IO2018" s="244"/>
      <c r="IP2018" s="244"/>
      <c r="IQ2018" s="244"/>
      <c r="IR2018" s="244"/>
      <c r="IS2018" s="244"/>
      <c r="IT2018" s="244"/>
      <c r="IU2018" s="244"/>
      <c r="IV2018" s="244"/>
    </row>
    <row r="2019" spans="1:256" s="245" customFormat="1">
      <c r="A2019" s="248"/>
      <c r="B2019" s="249"/>
      <c r="C2019" s="277"/>
      <c r="D2019" s="278"/>
      <c r="E2019" s="251"/>
      <c r="F2019" s="252"/>
      <c r="G2019" s="253"/>
      <c r="H2019" s="243"/>
      <c r="I2019" s="244"/>
      <c r="J2019" s="244"/>
      <c r="K2019" s="244"/>
      <c r="L2019" s="244"/>
      <c r="M2019" s="244"/>
      <c r="N2019" s="244"/>
      <c r="O2019" s="244"/>
      <c r="P2019" s="244"/>
      <c r="Q2019" s="244"/>
      <c r="R2019" s="244"/>
      <c r="S2019" s="244"/>
      <c r="T2019" s="244"/>
      <c r="U2019" s="244"/>
      <c r="V2019" s="244"/>
      <c r="W2019" s="244"/>
      <c r="X2019" s="244"/>
      <c r="Y2019" s="244"/>
      <c r="Z2019" s="244"/>
      <c r="AA2019" s="244"/>
      <c r="AB2019" s="244"/>
      <c r="AC2019" s="244"/>
      <c r="AD2019" s="244"/>
      <c r="AE2019" s="244"/>
      <c r="AF2019" s="244"/>
      <c r="AG2019" s="244"/>
      <c r="AH2019" s="244"/>
      <c r="AI2019" s="244"/>
      <c r="AJ2019" s="244"/>
      <c r="AK2019" s="244"/>
      <c r="AL2019" s="244"/>
      <c r="AM2019" s="244"/>
      <c r="AN2019" s="244"/>
      <c r="AO2019" s="244"/>
      <c r="AP2019" s="244"/>
      <c r="AQ2019" s="244"/>
      <c r="AR2019" s="244"/>
      <c r="AS2019" s="244"/>
      <c r="AT2019" s="244"/>
      <c r="AU2019" s="244"/>
      <c r="AV2019" s="244"/>
      <c r="AW2019" s="244"/>
      <c r="AX2019" s="244"/>
      <c r="AY2019" s="244"/>
      <c r="AZ2019" s="244"/>
      <c r="BA2019" s="244"/>
      <c r="BB2019" s="244"/>
      <c r="BC2019" s="244"/>
      <c r="BD2019" s="244"/>
      <c r="BE2019" s="244"/>
      <c r="BF2019" s="244"/>
      <c r="BG2019" s="244"/>
      <c r="BH2019" s="244"/>
      <c r="BI2019" s="244"/>
      <c r="BJ2019" s="244"/>
      <c r="BK2019" s="244"/>
      <c r="BL2019" s="244"/>
      <c r="BM2019" s="244"/>
      <c r="BN2019" s="244"/>
      <c r="BO2019" s="244"/>
      <c r="BP2019" s="244"/>
      <c r="BQ2019" s="244"/>
      <c r="BR2019" s="244"/>
      <c r="BS2019" s="244"/>
      <c r="BT2019" s="244"/>
      <c r="BU2019" s="244"/>
      <c r="BV2019" s="244"/>
      <c r="BW2019" s="244"/>
      <c r="BX2019" s="244"/>
      <c r="BY2019" s="244"/>
      <c r="BZ2019" s="244"/>
      <c r="CA2019" s="244"/>
      <c r="CB2019" s="244"/>
      <c r="CC2019" s="244"/>
      <c r="CD2019" s="244"/>
      <c r="CE2019" s="244"/>
      <c r="CF2019" s="244"/>
      <c r="CG2019" s="244"/>
      <c r="CH2019" s="244"/>
      <c r="CI2019" s="244"/>
      <c r="CJ2019" s="244"/>
      <c r="CK2019" s="244"/>
      <c r="CL2019" s="244"/>
      <c r="CM2019" s="244"/>
      <c r="CN2019" s="244"/>
      <c r="CO2019" s="244"/>
      <c r="CP2019" s="244"/>
      <c r="CQ2019" s="244"/>
      <c r="CR2019" s="244"/>
      <c r="CS2019" s="244"/>
      <c r="CT2019" s="244"/>
      <c r="CU2019" s="244"/>
      <c r="CV2019" s="244"/>
      <c r="CW2019" s="244"/>
      <c r="CX2019" s="244"/>
      <c r="CY2019" s="244"/>
      <c r="CZ2019" s="244"/>
      <c r="DA2019" s="244"/>
      <c r="DB2019" s="244"/>
      <c r="DC2019" s="244"/>
      <c r="DD2019" s="244"/>
      <c r="DE2019" s="244"/>
      <c r="DF2019" s="244"/>
      <c r="DG2019" s="244"/>
      <c r="DH2019" s="244"/>
      <c r="DI2019" s="244"/>
      <c r="DJ2019" s="244"/>
      <c r="DK2019" s="244"/>
      <c r="DL2019" s="244"/>
      <c r="DM2019" s="244"/>
      <c r="DN2019" s="244"/>
      <c r="DO2019" s="244"/>
      <c r="DP2019" s="244"/>
      <c r="DQ2019" s="244"/>
      <c r="DR2019" s="244"/>
      <c r="DS2019" s="244"/>
      <c r="DT2019" s="244"/>
      <c r="DU2019" s="244"/>
      <c r="DV2019" s="244"/>
      <c r="DW2019" s="244"/>
      <c r="DX2019" s="244"/>
      <c r="DY2019" s="244"/>
      <c r="DZ2019" s="244"/>
      <c r="EA2019" s="244"/>
      <c r="EB2019" s="244"/>
      <c r="EC2019" s="244"/>
      <c r="ED2019" s="244"/>
      <c r="EE2019" s="244"/>
      <c r="EF2019" s="244"/>
      <c r="EG2019" s="244"/>
      <c r="EH2019" s="244"/>
      <c r="EI2019" s="244"/>
      <c r="EJ2019" s="244"/>
      <c r="EK2019" s="244"/>
      <c r="EL2019" s="244"/>
      <c r="EM2019" s="244"/>
      <c r="EN2019" s="244"/>
      <c r="EO2019" s="244"/>
      <c r="EP2019" s="244"/>
      <c r="EQ2019" s="244"/>
      <c r="ER2019" s="244"/>
      <c r="ES2019" s="244"/>
      <c r="ET2019" s="244"/>
      <c r="EU2019" s="244"/>
      <c r="EV2019" s="244"/>
      <c r="EW2019" s="244"/>
      <c r="EX2019" s="244"/>
      <c r="EY2019" s="244"/>
      <c r="EZ2019" s="244"/>
      <c r="FA2019" s="244"/>
      <c r="FB2019" s="244"/>
      <c r="FC2019" s="244"/>
      <c r="FD2019" s="244"/>
      <c r="FE2019" s="244"/>
      <c r="FF2019" s="244"/>
      <c r="FG2019" s="244"/>
      <c r="FH2019" s="244"/>
      <c r="FI2019" s="244"/>
      <c r="FJ2019" s="244"/>
      <c r="FK2019" s="244"/>
      <c r="FL2019" s="244"/>
      <c r="FM2019" s="244"/>
      <c r="FN2019" s="244"/>
      <c r="FO2019" s="244"/>
      <c r="FP2019" s="244"/>
      <c r="FQ2019" s="244"/>
      <c r="FR2019" s="244"/>
      <c r="FS2019" s="244"/>
      <c r="FT2019" s="244"/>
      <c r="FU2019" s="244"/>
      <c r="FV2019" s="244"/>
      <c r="FW2019" s="244"/>
      <c r="FX2019" s="244"/>
      <c r="FY2019" s="244"/>
      <c r="FZ2019" s="244"/>
      <c r="GA2019" s="244"/>
      <c r="GB2019" s="244"/>
      <c r="GC2019" s="244"/>
      <c r="GD2019" s="244"/>
      <c r="GE2019" s="244"/>
      <c r="GF2019" s="244"/>
      <c r="GG2019" s="244"/>
      <c r="GH2019" s="244"/>
      <c r="GI2019" s="244"/>
      <c r="GJ2019" s="244"/>
      <c r="GK2019" s="244"/>
      <c r="GL2019" s="244"/>
      <c r="GM2019" s="244"/>
      <c r="GN2019" s="244"/>
      <c r="GO2019" s="244"/>
      <c r="GP2019" s="244"/>
      <c r="GQ2019" s="244"/>
      <c r="GR2019" s="244"/>
      <c r="GS2019" s="244"/>
      <c r="GT2019" s="244"/>
      <c r="GU2019" s="244"/>
      <c r="GV2019" s="244"/>
      <c r="GW2019" s="244"/>
      <c r="GX2019" s="244"/>
      <c r="GY2019" s="244"/>
      <c r="GZ2019" s="244"/>
      <c r="HA2019" s="244"/>
      <c r="HB2019" s="244"/>
      <c r="HC2019" s="244"/>
      <c r="HD2019" s="244"/>
      <c r="HE2019" s="244"/>
      <c r="HF2019" s="244"/>
      <c r="HG2019" s="244"/>
      <c r="HH2019" s="244"/>
      <c r="HI2019" s="244"/>
      <c r="HJ2019" s="244"/>
      <c r="HK2019" s="244"/>
      <c r="HL2019" s="244"/>
      <c r="HM2019" s="244"/>
      <c r="HN2019" s="244"/>
      <c r="HO2019" s="244"/>
      <c r="HP2019" s="244"/>
      <c r="HQ2019" s="244"/>
      <c r="HR2019" s="244"/>
      <c r="HS2019" s="244"/>
      <c r="HT2019" s="244"/>
      <c r="HU2019" s="244"/>
      <c r="HV2019" s="244"/>
      <c r="HW2019" s="244"/>
      <c r="HX2019" s="244"/>
      <c r="HY2019" s="244"/>
      <c r="HZ2019" s="244"/>
      <c r="IA2019" s="244"/>
      <c r="IB2019" s="244"/>
      <c r="IC2019" s="244"/>
      <c r="ID2019" s="244"/>
      <c r="IE2019" s="244"/>
      <c r="IF2019" s="244"/>
      <c r="IG2019" s="244"/>
      <c r="IH2019" s="244"/>
      <c r="II2019" s="244"/>
      <c r="IJ2019" s="244"/>
      <c r="IK2019" s="244"/>
      <c r="IL2019" s="244"/>
      <c r="IM2019" s="244"/>
      <c r="IN2019" s="244"/>
      <c r="IO2019" s="244"/>
      <c r="IP2019" s="244"/>
      <c r="IQ2019" s="244"/>
      <c r="IR2019" s="244"/>
      <c r="IS2019" s="244"/>
      <c r="IT2019" s="244"/>
      <c r="IU2019" s="244"/>
      <c r="IV2019" s="244"/>
    </row>
    <row r="2020" spans="1:256" s="245" customFormat="1">
      <c r="A2020" s="260"/>
      <c r="B2020" s="279" t="s">
        <v>898</v>
      </c>
      <c r="C2020" s="279"/>
      <c r="D2020" s="279"/>
      <c r="E2020" s="279"/>
      <c r="F2020" s="3" t="s">
        <v>35</v>
      </c>
      <c r="G2020" s="253">
        <f>SUM(G1978:G2018)</f>
        <v>0</v>
      </c>
      <c r="H2020" s="280"/>
      <c r="I2020" s="244"/>
      <c r="J2020" s="244"/>
      <c r="K2020" s="244"/>
      <c r="L2020" s="244"/>
      <c r="M2020" s="244"/>
      <c r="N2020" s="244"/>
      <c r="O2020" s="244"/>
      <c r="P2020" s="244"/>
      <c r="Q2020" s="244"/>
      <c r="R2020" s="244"/>
      <c r="S2020" s="244"/>
      <c r="T2020" s="244"/>
      <c r="U2020" s="244"/>
      <c r="V2020" s="244"/>
      <c r="W2020" s="244"/>
      <c r="X2020" s="244"/>
      <c r="Y2020" s="244"/>
      <c r="Z2020" s="244"/>
      <c r="AA2020" s="244"/>
      <c r="AB2020" s="244"/>
      <c r="AC2020" s="244"/>
      <c r="AD2020" s="244"/>
      <c r="AE2020" s="244"/>
      <c r="AF2020" s="244"/>
      <c r="AG2020" s="244"/>
      <c r="AH2020" s="244"/>
      <c r="AI2020" s="244"/>
      <c r="AJ2020" s="244"/>
      <c r="AK2020" s="244"/>
      <c r="AL2020" s="244"/>
      <c r="AM2020" s="244"/>
      <c r="AN2020" s="244"/>
      <c r="AO2020" s="244"/>
      <c r="AP2020" s="244"/>
      <c r="AQ2020" s="244"/>
      <c r="AR2020" s="244"/>
      <c r="AS2020" s="244"/>
      <c r="AT2020" s="244"/>
      <c r="AU2020" s="244"/>
      <c r="AV2020" s="244"/>
      <c r="AW2020" s="244"/>
      <c r="AX2020" s="244"/>
      <c r="AY2020" s="244"/>
      <c r="AZ2020" s="244"/>
      <c r="BA2020" s="244"/>
      <c r="BB2020" s="244"/>
      <c r="BC2020" s="244"/>
      <c r="BD2020" s="244"/>
      <c r="BE2020" s="244"/>
      <c r="BF2020" s="244"/>
      <c r="BG2020" s="244"/>
      <c r="BH2020" s="244"/>
      <c r="BI2020" s="244"/>
      <c r="BJ2020" s="244"/>
      <c r="BK2020" s="244"/>
      <c r="BL2020" s="244"/>
      <c r="BM2020" s="244"/>
      <c r="BN2020" s="244"/>
      <c r="BO2020" s="244"/>
      <c r="BP2020" s="244"/>
      <c r="BQ2020" s="244"/>
      <c r="BR2020" s="244"/>
      <c r="BS2020" s="244"/>
      <c r="BT2020" s="244"/>
      <c r="BU2020" s="244"/>
      <c r="BV2020" s="244"/>
      <c r="BW2020" s="244"/>
      <c r="BX2020" s="244"/>
      <c r="BY2020" s="244"/>
      <c r="BZ2020" s="244"/>
      <c r="CA2020" s="244"/>
      <c r="CB2020" s="244"/>
      <c r="CC2020" s="244"/>
      <c r="CD2020" s="244"/>
      <c r="CE2020" s="244"/>
      <c r="CF2020" s="244"/>
      <c r="CG2020" s="244"/>
      <c r="CH2020" s="244"/>
      <c r="CI2020" s="244"/>
      <c r="CJ2020" s="244"/>
      <c r="CK2020" s="244"/>
      <c r="CL2020" s="244"/>
      <c r="CM2020" s="244"/>
      <c r="CN2020" s="244"/>
      <c r="CO2020" s="244"/>
      <c r="CP2020" s="244"/>
      <c r="CQ2020" s="244"/>
      <c r="CR2020" s="244"/>
      <c r="CS2020" s="244"/>
      <c r="CT2020" s="244"/>
      <c r="CU2020" s="244"/>
      <c r="CV2020" s="244"/>
      <c r="CW2020" s="244"/>
      <c r="CX2020" s="244"/>
      <c r="CY2020" s="244"/>
      <c r="CZ2020" s="244"/>
      <c r="DA2020" s="244"/>
      <c r="DB2020" s="244"/>
      <c r="DC2020" s="244"/>
      <c r="DD2020" s="244"/>
      <c r="DE2020" s="244"/>
      <c r="DF2020" s="244"/>
      <c r="DG2020" s="244"/>
      <c r="DH2020" s="244"/>
      <c r="DI2020" s="244"/>
      <c r="DJ2020" s="244"/>
      <c r="DK2020" s="244"/>
      <c r="DL2020" s="244"/>
      <c r="DM2020" s="244"/>
      <c r="DN2020" s="244"/>
      <c r="DO2020" s="244"/>
      <c r="DP2020" s="244"/>
      <c r="DQ2020" s="244"/>
      <c r="DR2020" s="244"/>
      <c r="DS2020" s="244"/>
      <c r="DT2020" s="244"/>
      <c r="DU2020" s="244"/>
      <c r="DV2020" s="244"/>
      <c r="DW2020" s="244"/>
      <c r="DX2020" s="244"/>
      <c r="DY2020" s="244"/>
      <c r="DZ2020" s="244"/>
      <c r="EA2020" s="244"/>
      <c r="EB2020" s="244"/>
      <c r="EC2020" s="244"/>
      <c r="ED2020" s="244"/>
      <c r="EE2020" s="244"/>
      <c r="EF2020" s="244"/>
      <c r="EG2020" s="244"/>
      <c r="EH2020" s="244"/>
      <c r="EI2020" s="244"/>
      <c r="EJ2020" s="244"/>
      <c r="EK2020" s="244"/>
      <c r="EL2020" s="244"/>
      <c r="EM2020" s="244"/>
      <c r="EN2020" s="244"/>
      <c r="EO2020" s="244"/>
      <c r="EP2020" s="244"/>
      <c r="EQ2020" s="244"/>
      <c r="ER2020" s="244"/>
      <c r="ES2020" s="244"/>
      <c r="ET2020" s="244"/>
      <c r="EU2020" s="244"/>
      <c r="EV2020" s="244"/>
      <c r="EW2020" s="244"/>
      <c r="EX2020" s="244"/>
      <c r="EY2020" s="244"/>
      <c r="EZ2020" s="244"/>
      <c r="FA2020" s="244"/>
      <c r="FB2020" s="244"/>
      <c r="FC2020" s="244"/>
      <c r="FD2020" s="244"/>
      <c r="FE2020" s="244"/>
      <c r="FF2020" s="244"/>
      <c r="FG2020" s="244"/>
      <c r="FH2020" s="244"/>
      <c r="FI2020" s="244"/>
      <c r="FJ2020" s="244"/>
      <c r="FK2020" s="244"/>
      <c r="FL2020" s="244"/>
      <c r="FM2020" s="244"/>
      <c r="FN2020" s="244"/>
      <c r="FO2020" s="244"/>
      <c r="FP2020" s="244"/>
      <c r="FQ2020" s="244"/>
      <c r="FR2020" s="244"/>
      <c r="FS2020" s="244"/>
      <c r="FT2020" s="244"/>
      <c r="FU2020" s="244"/>
      <c r="FV2020" s="244"/>
      <c r="FW2020" s="244"/>
      <c r="FX2020" s="244"/>
      <c r="FY2020" s="244"/>
      <c r="FZ2020" s="244"/>
      <c r="GA2020" s="244"/>
      <c r="GB2020" s="244"/>
      <c r="GC2020" s="244"/>
      <c r="GD2020" s="244"/>
      <c r="GE2020" s="244"/>
      <c r="GF2020" s="244"/>
      <c r="GG2020" s="244"/>
      <c r="GH2020" s="244"/>
      <c r="GI2020" s="244"/>
      <c r="GJ2020" s="244"/>
      <c r="GK2020" s="244"/>
      <c r="GL2020" s="244"/>
      <c r="GM2020" s="244"/>
      <c r="GN2020" s="244"/>
      <c r="GO2020" s="244"/>
      <c r="GP2020" s="244"/>
      <c r="GQ2020" s="244"/>
      <c r="GR2020" s="244"/>
      <c r="GS2020" s="244"/>
      <c r="GT2020" s="244"/>
      <c r="GU2020" s="244"/>
      <c r="GV2020" s="244"/>
      <c r="GW2020" s="244"/>
      <c r="GX2020" s="244"/>
      <c r="GY2020" s="244"/>
      <c r="GZ2020" s="244"/>
      <c r="HA2020" s="244"/>
      <c r="HB2020" s="244"/>
      <c r="HC2020" s="244"/>
      <c r="HD2020" s="244"/>
      <c r="HE2020" s="244"/>
      <c r="HF2020" s="244"/>
      <c r="HG2020" s="244"/>
      <c r="HH2020" s="244"/>
      <c r="HI2020" s="244"/>
      <c r="HJ2020" s="244"/>
      <c r="HK2020" s="244"/>
      <c r="HL2020" s="244"/>
      <c r="HM2020" s="244"/>
      <c r="HN2020" s="244"/>
      <c r="HO2020" s="244"/>
      <c r="HP2020" s="244"/>
      <c r="HQ2020" s="244"/>
      <c r="HR2020" s="244"/>
      <c r="HS2020" s="244"/>
      <c r="HT2020" s="244"/>
      <c r="HU2020" s="244"/>
      <c r="HV2020" s="244"/>
      <c r="HW2020" s="244"/>
      <c r="HX2020" s="244"/>
      <c r="HY2020" s="244"/>
      <c r="HZ2020" s="244"/>
      <c r="IA2020" s="244"/>
      <c r="IB2020" s="244"/>
      <c r="IC2020" s="244"/>
      <c r="ID2020" s="244"/>
      <c r="IE2020" s="244"/>
      <c r="IF2020" s="244"/>
      <c r="IG2020" s="244"/>
      <c r="IH2020" s="244"/>
      <c r="II2020" s="244"/>
      <c r="IJ2020" s="244"/>
      <c r="IK2020" s="244"/>
      <c r="IL2020" s="244"/>
      <c r="IM2020" s="244"/>
      <c r="IN2020" s="244"/>
      <c r="IO2020" s="244"/>
      <c r="IP2020" s="244"/>
      <c r="IQ2020" s="244"/>
      <c r="IR2020" s="244"/>
      <c r="IS2020" s="244"/>
      <c r="IT2020" s="244"/>
      <c r="IU2020" s="244"/>
      <c r="IV2020" s="244"/>
    </row>
    <row r="2021" spans="1:256" s="245" customFormat="1">
      <c r="A2021" s="260"/>
      <c r="B2021" s="281"/>
      <c r="C2021" s="250"/>
      <c r="D2021" s="282"/>
      <c r="E2021" s="251"/>
      <c r="F2021" s="252"/>
      <c r="G2021" s="253"/>
      <c r="H2021" s="243"/>
      <c r="I2021" s="244"/>
      <c r="J2021" s="244"/>
      <c r="K2021" s="244"/>
      <c r="L2021" s="244"/>
      <c r="M2021" s="244"/>
      <c r="N2021" s="244"/>
      <c r="O2021" s="244"/>
      <c r="P2021" s="244"/>
      <c r="Q2021" s="244"/>
      <c r="R2021" s="244"/>
      <c r="S2021" s="244"/>
      <c r="T2021" s="244"/>
      <c r="U2021" s="244"/>
      <c r="V2021" s="244"/>
      <c r="W2021" s="244"/>
      <c r="X2021" s="244"/>
      <c r="Y2021" s="244"/>
      <c r="Z2021" s="244"/>
      <c r="AA2021" s="244"/>
      <c r="AB2021" s="244"/>
      <c r="AC2021" s="244"/>
      <c r="AD2021" s="244"/>
      <c r="AE2021" s="244"/>
      <c r="AF2021" s="244"/>
      <c r="AG2021" s="244"/>
      <c r="AH2021" s="244"/>
      <c r="AI2021" s="244"/>
      <c r="AJ2021" s="244"/>
      <c r="AK2021" s="244"/>
      <c r="AL2021" s="244"/>
      <c r="AM2021" s="244"/>
      <c r="AN2021" s="244"/>
      <c r="AO2021" s="244"/>
      <c r="AP2021" s="244"/>
      <c r="AQ2021" s="244"/>
      <c r="AR2021" s="244"/>
      <c r="AS2021" s="244"/>
      <c r="AT2021" s="244"/>
      <c r="AU2021" s="244"/>
      <c r="AV2021" s="244"/>
      <c r="AW2021" s="244"/>
      <c r="AX2021" s="244"/>
      <c r="AY2021" s="244"/>
      <c r="AZ2021" s="244"/>
      <c r="BA2021" s="244"/>
      <c r="BB2021" s="244"/>
      <c r="BC2021" s="244"/>
      <c r="BD2021" s="244"/>
      <c r="BE2021" s="244"/>
      <c r="BF2021" s="244"/>
      <c r="BG2021" s="244"/>
      <c r="BH2021" s="244"/>
      <c r="BI2021" s="244"/>
      <c r="BJ2021" s="244"/>
      <c r="BK2021" s="244"/>
      <c r="BL2021" s="244"/>
      <c r="BM2021" s="244"/>
      <c r="BN2021" s="244"/>
      <c r="BO2021" s="244"/>
      <c r="BP2021" s="244"/>
      <c r="BQ2021" s="244"/>
      <c r="BR2021" s="244"/>
      <c r="BS2021" s="244"/>
      <c r="BT2021" s="244"/>
      <c r="BU2021" s="244"/>
      <c r="BV2021" s="244"/>
      <c r="BW2021" s="244"/>
      <c r="BX2021" s="244"/>
      <c r="BY2021" s="244"/>
      <c r="BZ2021" s="244"/>
      <c r="CA2021" s="244"/>
      <c r="CB2021" s="244"/>
      <c r="CC2021" s="244"/>
      <c r="CD2021" s="244"/>
      <c r="CE2021" s="244"/>
      <c r="CF2021" s="244"/>
      <c r="CG2021" s="244"/>
      <c r="CH2021" s="244"/>
      <c r="CI2021" s="244"/>
      <c r="CJ2021" s="244"/>
      <c r="CK2021" s="244"/>
      <c r="CL2021" s="244"/>
      <c r="CM2021" s="244"/>
      <c r="CN2021" s="244"/>
      <c r="CO2021" s="244"/>
      <c r="CP2021" s="244"/>
      <c r="CQ2021" s="244"/>
      <c r="CR2021" s="244"/>
      <c r="CS2021" s="244"/>
      <c r="CT2021" s="244"/>
      <c r="CU2021" s="244"/>
      <c r="CV2021" s="244"/>
      <c r="CW2021" s="244"/>
      <c r="CX2021" s="244"/>
      <c r="CY2021" s="244"/>
      <c r="CZ2021" s="244"/>
      <c r="DA2021" s="244"/>
      <c r="DB2021" s="244"/>
      <c r="DC2021" s="244"/>
      <c r="DD2021" s="244"/>
      <c r="DE2021" s="244"/>
      <c r="DF2021" s="244"/>
      <c r="DG2021" s="244"/>
      <c r="DH2021" s="244"/>
      <c r="DI2021" s="244"/>
      <c r="DJ2021" s="244"/>
      <c r="DK2021" s="244"/>
      <c r="DL2021" s="244"/>
      <c r="DM2021" s="244"/>
      <c r="DN2021" s="244"/>
      <c r="DO2021" s="244"/>
      <c r="DP2021" s="244"/>
      <c r="DQ2021" s="244"/>
      <c r="DR2021" s="244"/>
      <c r="DS2021" s="244"/>
      <c r="DT2021" s="244"/>
      <c r="DU2021" s="244"/>
      <c r="DV2021" s="244"/>
      <c r="DW2021" s="244"/>
      <c r="DX2021" s="244"/>
      <c r="DY2021" s="244"/>
      <c r="DZ2021" s="244"/>
      <c r="EA2021" s="244"/>
      <c r="EB2021" s="244"/>
      <c r="EC2021" s="244"/>
      <c r="ED2021" s="244"/>
      <c r="EE2021" s="244"/>
      <c r="EF2021" s="244"/>
      <c r="EG2021" s="244"/>
      <c r="EH2021" s="244"/>
      <c r="EI2021" s="244"/>
      <c r="EJ2021" s="244"/>
      <c r="EK2021" s="244"/>
      <c r="EL2021" s="244"/>
      <c r="EM2021" s="244"/>
      <c r="EN2021" s="244"/>
      <c r="EO2021" s="244"/>
      <c r="EP2021" s="244"/>
      <c r="EQ2021" s="244"/>
      <c r="ER2021" s="244"/>
      <c r="ES2021" s="244"/>
      <c r="ET2021" s="244"/>
      <c r="EU2021" s="244"/>
      <c r="EV2021" s="244"/>
      <c r="EW2021" s="244"/>
      <c r="EX2021" s="244"/>
      <c r="EY2021" s="244"/>
      <c r="EZ2021" s="244"/>
      <c r="FA2021" s="244"/>
      <c r="FB2021" s="244"/>
      <c r="FC2021" s="244"/>
      <c r="FD2021" s="244"/>
      <c r="FE2021" s="244"/>
      <c r="FF2021" s="244"/>
      <c r="FG2021" s="244"/>
      <c r="FH2021" s="244"/>
      <c r="FI2021" s="244"/>
      <c r="FJ2021" s="244"/>
      <c r="FK2021" s="244"/>
      <c r="FL2021" s="244"/>
      <c r="FM2021" s="244"/>
      <c r="FN2021" s="244"/>
      <c r="FO2021" s="244"/>
      <c r="FP2021" s="244"/>
      <c r="FQ2021" s="244"/>
      <c r="FR2021" s="244"/>
      <c r="FS2021" s="244"/>
      <c r="FT2021" s="244"/>
      <c r="FU2021" s="244"/>
      <c r="FV2021" s="244"/>
      <c r="FW2021" s="244"/>
      <c r="FX2021" s="244"/>
      <c r="FY2021" s="244"/>
      <c r="FZ2021" s="244"/>
      <c r="GA2021" s="244"/>
      <c r="GB2021" s="244"/>
      <c r="GC2021" s="244"/>
      <c r="GD2021" s="244"/>
      <c r="GE2021" s="244"/>
      <c r="GF2021" s="244"/>
      <c r="GG2021" s="244"/>
      <c r="GH2021" s="244"/>
      <c r="GI2021" s="244"/>
      <c r="GJ2021" s="244"/>
      <c r="GK2021" s="244"/>
      <c r="GL2021" s="244"/>
      <c r="GM2021" s="244"/>
      <c r="GN2021" s="244"/>
      <c r="GO2021" s="244"/>
      <c r="GP2021" s="244"/>
      <c r="GQ2021" s="244"/>
      <c r="GR2021" s="244"/>
      <c r="GS2021" s="244"/>
      <c r="GT2021" s="244"/>
      <c r="GU2021" s="244"/>
      <c r="GV2021" s="244"/>
      <c r="GW2021" s="244"/>
      <c r="GX2021" s="244"/>
      <c r="GY2021" s="244"/>
      <c r="GZ2021" s="244"/>
      <c r="HA2021" s="244"/>
      <c r="HB2021" s="244"/>
      <c r="HC2021" s="244"/>
      <c r="HD2021" s="244"/>
      <c r="HE2021" s="244"/>
      <c r="HF2021" s="244"/>
      <c r="HG2021" s="244"/>
      <c r="HH2021" s="244"/>
      <c r="HI2021" s="244"/>
      <c r="HJ2021" s="244"/>
      <c r="HK2021" s="244"/>
      <c r="HL2021" s="244"/>
      <c r="HM2021" s="244"/>
      <c r="HN2021" s="244"/>
      <c r="HO2021" s="244"/>
      <c r="HP2021" s="244"/>
      <c r="HQ2021" s="244"/>
      <c r="HR2021" s="244"/>
      <c r="HS2021" s="244"/>
      <c r="HT2021" s="244"/>
      <c r="HU2021" s="244"/>
      <c r="HV2021" s="244"/>
      <c r="HW2021" s="244"/>
      <c r="HX2021" s="244"/>
      <c r="HY2021" s="244"/>
      <c r="HZ2021" s="244"/>
      <c r="IA2021" s="244"/>
      <c r="IB2021" s="244"/>
      <c r="IC2021" s="244"/>
      <c r="ID2021" s="244"/>
      <c r="IE2021" s="244"/>
      <c r="IF2021" s="244"/>
      <c r="IG2021" s="244"/>
      <c r="IH2021" s="244"/>
      <c r="II2021" s="244"/>
      <c r="IJ2021" s="244"/>
      <c r="IK2021" s="244"/>
      <c r="IL2021" s="244"/>
      <c r="IM2021" s="244"/>
      <c r="IN2021" s="244"/>
      <c r="IO2021" s="244"/>
      <c r="IP2021" s="244"/>
      <c r="IQ2021" s="244"/>
      <c r="IR2021" s="244"/>
      <c r="IS2021" s="244"/>
      <c r="IT2021" s="244"/>
      <c r="IU2021" s="244"/>
      <c r="IV2021" s="244"/>
    </row>
    <row r="2022" spans="1:256" s="245" customFormat="1" ht="18" customHeight="1">
      <c r="A2022" s="260"/>
      <c r="B2022" s="127" t="s">
        <v>840</v>
      </c>
      <c r="C2022" s="283"/>
      <c r="D2022" s="283"/>
      <c r="E2022" s="283"/>
      <c r="F2022" s="284"/>
      <c r="G2022" s="285"/>
      <c r="H2022" s="286"/>
      <c r="I2022" s="244"/>
      <c r="J2022" s="244"/>
      <c r="K2022" s="244"/>
      <c r="L2022" s="244"/>
      <c r="M2022" s="244"/>
      <c r="N2022" s="244"/>
      <c r="O2022" s="244"/>
      <c r="P2022" s="244"/>
      <c r="Q2022" s="244"/>
      <c r="R2022" s="244"/>
      <c r="S2022" s="244"/>
      <c r="T2022" s="244"/>
      <c r="U2022" s="244"/>
      <c r="V2022" s="244"/>
      <c r="W2022" s="244"/>
      <c r="X2022" s="244"/>
      <c r="Y2022" s="244"/>
      <c r="Z2022" s="244"/>
      <c r="AA2022" s="244"/>
      <c r="AB2022" s="244"/>
      <c r="AC2022" s="244"/>
      <c r="AD2022" s="244"/>
      <c r="AE2022" s="244"/>
      <c r="AF2022" s="244"/>
      <c r="AG2022" s="244"/>
      <c r="AH2022" s="244"/>
      <c r="AI2022" s="244"/>
      <c r="AJ2022" s="244"/>
      <c r="AK2022" s="244"/>
      <c r="AL2022" s="244"/>
      <c r="AM2022" s="244"/>
      <c r="AN2022" s="244"/>
      <c r="AO2022" s="244"/>
      <c r="AP2022" s="244"/>
      <c r="AQ2022" s="244"/>
      <c r="AR2022" s="244"/>
      <c r="AS2022" s="244"/>
      <c r="AT2022" s="244"/>
      <c r="AU2022" s="244"/>
      <c r="AV2022" s="244"/>
      <c r="AW2022" s="244"/>
      <c r="AX2022" s="244"/>
      <c r="AY2022" s="244"/>
      <c r="AZ2022" s="244"/>
      <c r="BA2022" s="244"/>
      <c r="BB2022" s="244"/>
      <c r="BC2022" s="244"/>
      <c r="BD2022" s="244"/>
      <c r="BE2022" s="244"/>
      <c r="BF2022" s="244"/>
      <c r="BG2022" s="244"/>
      <c r="BH2022" s="244"/>
      <c r="BI2022" s="244"/>
      <c r="BJ2022" s="244"/>
      <c r="BK2022" s="244"/>
      <c r="BL2022" s="244"/>
      <c r="BM2022" s="244"/>
      <c r="BN2022" s="244"/>
      <c r="BO2022" s="244"/>
      <c r="BP2022" s="244"/>
      <c r="BQ2022" s="244"/>
      <c r="BR2022" s="244"/>
      <c r="BS2022" s="244"/>
      <c r="BT2022" s="244"/>
      <c r="BU2022" s="244"/>
      <c r="BV2022" s="244"/>
      <c r="BW2022" s="244"/>
      <c r="BX2022" s="244"/>
      <c r="BY2022" s="244"/>
      <c r="BZ2022" s="244"/>
      <c r="CA2022" s="244"/>
      <c r="CB2022" s="244"/>
      <c r="CC2022" s="244"/>
      <c r="CD2022" s="244"/>
      <c r="CE2022" s="244"/>
      <c r="CF2022" s="244"/>
      <c r="CG2022" s="244"/>
      <c r="CH2022" s="244"/>
      <c r="CI2022" s="244"/>
      <c r="CJ2022" s="244"/>
      <c r="CK2022" s="244"/>
      <c r="CL2022" s="244"/>
      <c r="CM2022" s="244"/>
      <c r="CN2022" s="244"/>
      <c r="CO2022" s="244"/>
      <c r="CP2022" s="244"/>
      <c r="CQ2022" s="244"/>
      <c r="CR2022" s="244"/>
      <c r="CS2022" s="244"/>
      <c r="CT2022" s="244"/>
      <c r="CU2022" s="244"/>
      <c r="CV2022" s="244"/>
      <c r="CW2022" s="244"/>
      <c r="CX2022" s="244"/>
      <c r="CY2022" s="244"/>
      <c r="CZ2022" s="244"/>
      <c r="DA2022" s="244"/>
      <c r="DB2022" s="244"/>
      <c r="DC2022" s="244"/>
      <c r="DD2022" s="244"/>
      <c r="DE2022" s="244"/>
      <c r="DF2022" s="244"/>
      <c r="DG2022" s="244"/>
      <c r="DH2022" s="244"/>
      <c r="DI2022" s="244"/>
      <c r="DJ2022" s="244"/>
      <c r="DK2022" s="244"/>
      <c r="DL2022" s="244"/>
      <c r="DM2022" s="244"/>
      <c r="DN2022" s="244"/>
      <c r="DO2022" s="244"/>
      <c r="DP2022" s="244"/>
      <c r="DQ2022" s="244"/>
      <c r="DR2022" s="244"/>
      <c r="DS2022" s="244"/>
      <c r="DT2022" s="244"/>
      <c r="DU2022" s="244"/>
      <c r="DV2022" s="244"/>
      <c r="DW2022" s="244"/>
      <c r="DX2022" s="244"/>
      <c r="DY2022" s="244"/>
      <c r="DZ2022" s="244"/>
      <c r="EA2022" s="244"/>
      <c r="EB2022" s="244"/>
      <c r="EC2022" s="244"/>
      <c r="ED2022" s="244"/>
      <c r="EE2022" s="244"/>
      <c r="EF2022" s="244"/>
      <c r="EG2022" s="244"/>
      <c r="EH2022" s="244"/>
      <c r="EI2022" s="244"/>
      <c r="EJ2022" s="244"/>
      <c r="EK2022" s="244"/>
      <c r="EL2022" s="244"/>
      <c r="EM2022" s="244"/>
      <c r="EN2022" s="244"/>
      <c r="EO2022" s="244"/>
      <c r="EP2022" s="244"/>
      <c r="EQ2022" s="244"/>
      <c r="ER2022" s="244"/>
      <c r="ES2022" s="244"/>
      <c r="ET2022" s="244"/>
      <c r="EU2022" s="244"/>
      <c r="EV2022" s="244"/>
      <c r="EW2022" s="244"/>
      <c r="EX2022" s="244"/>
      <c r="EY2022" s="244"/>
      <c r="EZ2022" s="244"/>
      <c r="FA2022" s="244"/>
      <c r="FB2022" s="244"/>
      <c r="FC2022" s="244"/>
      <c r="FD2022" s="244"/>
      <c r="FE2022" s="244"/>
      <c r="FF2022" s="244"/>
      <c r="FG2022" s="244"/>
      <c r="FH2022" s="244"/>
      <c r="FI2022" s="244"/>
      <c r="FJ2022" s="244"/>
      <c r="FK2022" s="244"/>
      <c r="FL2022" s="244"/>
      <c r="FM2022" s="244"/>
      <c r="FN2022" s="244"/>
      <c r="FO2022" s="244"/>
      <c r="FP2022" s="244"/>
      <c r="FQ2022" s="244"/>
      <c r="FR2022" s="244"/>
      <c r="FS2022" s="244"/>
      <c r="FT2022" s="244"/>
      <c r="FU2022" s="244"/>
      <c r="FV2022" s="244"/>
      <c r="FW2022" s="244"/>
      <c r="FX2022" s="244"/>
      <c r="FY2022" s="244"/>
      <c r="FZ2022" s="244"/>
      <c r="GA2022" s="244"/>
      <c r="GB2022" s="244"/>
      <c r="GC2022" s="244"/>
      <c r="GD2022" s="244"/>
      <c r="GE2022" s="244"/>
      <c r="GF2022" s="244"/>
      <c r="GG2022" s="244"/>
      <c r="GH2022" s="244"/>
      <c r="GI2022" s="244"/>
      <c r="GJ2022" s="244"/>
      <c r="GK2022" s="244"/>
      <c r="GL2022" s="244"/>
      <c r="GM2022" s="244"/>
      <c r="GN2022" s="244"/>
      <c r="GO2022" s="244"/>
      <c r="GP2022" s="244"/>
      <c r="GQ2022" s="244"/>
      <c r="GR2022" s="244"/>
      <c r="GS2022" s="244"/>
      <c r="GT2022" s="244"/>
      <c r="GU2022" s="244"/>
      <c r="GV2022" s="244"/>
      <c r="GW2022" s="244"/>
      <c r="GX2022" s="244"/>
      <c r="GY2022" s="244"/>
      <c r="GZ2022" s="244"/>
      <c r="HA2022" s="244"/>
      <c r="HB2022" s="244"/>
      <c r="HC2022" s="244"/>
      <c r="HD2022" s="244"/>
      <c r="HE2022" s="244"/>
      <c r="HF2022" s="244"/>
      <c r="HG2022" s="244"/>
      <c r="HH2022" s="244"/>
      <c r="HI2022" s="244"/>
      <c r="HJ2022" s="244"/>
      <c r="HK2022" s="244"/>
      <c r="HL2022" s="244"/>
      <c r="HM2022" s="244"/>
      <c r="HN2022" s="244"/>
      <c r="HO2022" s="244"/>
      <c r="HP2022" s="244"/>
      <c r="HQ2022" s="244"/>
      <c r="HR2022" s="244"/>
      <c r="HS2022" s="244"/>
      <c r="HT2022" s="244"/>
      <c r="HU2022" s="244"/>
      <c r="HV2022" s="244"/>
      <c r="HW2022" s="244"/>
      <c r="HX2022" s="244"/>
      <c r="HY2022" s="244"/>
      <c r="HZ2022" s="244"/>
      <c r="IA2022" s="244"/>
      <c r="IB2022" s="244"/>
      <c r="IC2022" s="244"/>
      <c r="ID2022" s="244"/>
      <c r="IE2022" s="244"/>
      <c r="IF2022" s="244"/>
      <c r="IG2022" s="244"/>
      <c r="IH2022" s="244"/>
      <c r="II2022" s="244"/>
      <c r="IJ2022" s="244"/>
      <c r="IK2022" s="244"/>
      <c r="IL2022" s="244"/>
      <c r="IM2022" s="244"/>
      <c r="IN2022" s="244"/>
      <c r="IO2022" s="244"/>
      <c r="IP2022" s="244"/>
      <c r="IQ2022" s="244"/>
      <c r="IR2022" s="244"/>
      <c r="IS2022" s="244"/>
      <c r="IT2022" s="244"/>
      <c r="IU2022" s="244"/>
      <c r="IV2022" s="244"/>
    </row>
    <row r="2023" spans="1:256" s="245" customFormat="1" ht="18" customHeight="1">
      <c r="A2023" s="260"/>
      <c r="B2023" s="287" t="s">
        <v>899</v>
      </c>
      <c r="C2023" s="288"/>
      <c r="D2023" s="289"/>
      <c r="E2023" s="290"/>
      <c r="F2023" s="291">
        <v>0.1</v>
      </c>
      <c r="G2023" s="285">
        <f>G2020*F2023</f>
        <v>0</v>
      </c>
      <c r="H2023" s="286"/>
      <c r="I2023" s="244"/>
      <c r="J2023" s="244"/>
      <c r="K2023" s="244"/>
      <c r="L2023" s="244"/>
      <c r="M2023" s="244"/>
      <c r="N2023" s="244"/>
      <c r="O2023" s="244"/>
      <c r="P2023" s="244"/>
      <c r="Q2023" s="244"/>
      <c r="R2023" s="244"/>
      <c r="S2023" s="244"/>
      <c r="T2023" s="244"/>
      <c r="U2023" s="244"/>
      <c r="V2023" s="244"/>
      <c r="W2023" s="244"/>
      <c r="X2023" s="244"/>
      <c r="Y2023" s="244"/>
      <c r="Z2023" s="244"/>
      <c r="AA2023" s="244"/>
      <c r="AB2023" s="244"/>
      <c r="AC2023" s="244"/>
      <c r="AD2023" s="244"/>
      <c r="AE2023" s="244"/>
      <c r="AF2023" s="244"/>
      <c r="AG2023" s="244"/>
      <c r="AH2023" s="244"/>
      <c r="AI2023" s="244"/>
      <c r="AJ2023" s="244"/>
      <c r="AK2023" s="244"/>
      <c r="AL2023" s="244"/>
      <c r="AM2023" s="244"/>
      <c r="AN2023" s="244"/>
      <c r="AO2023" s="244"/>
      <c r="AP2023" s="244"/>
      <c r="AQ2023" s="244"/>
      <c r="AR2023" s="244"/>
      <c r="AS2023" s="244"/>
      <c r="AT2023" s="244"/>
      <c r="AU2023" s="244"/>
      <c r="AV2023" s="244"/>
      <c r="AW2023" s="244"/>
      <c r="AX2023" s="244"/>
      <c r="AY2023" s="244"/>
      <c r="AZ2023" s="244"/>
      <c r="BA2023" s="244"/>
      <c r="BB2023" s="244"/>
      <c r="BC2023" s="244"/>
      <c r="BD2023" s="244"/>
      <c r="BE2023" s="244"/>
      <c r="BF2023" s="244"/>
      <c r="BG2023" s="244"/>
      <c r="BH2023" s="244"/>
      <c r="BI2023" s="244"/>
      <c r="BJ2023" s="244"/>
      <c r="BK2023" s="244"/>
      <c r="BL2023" s="244"/>
      <c r="BM2023" s="244"/>
      <c r="BN2023" s="244"/>
      <c r="BO2023" s="244"/>
      <c r="BP2023" s="244"/>
      <c r="BQ2023" s="244"/>
      <c r="BR2023" s="244"/>
      <c r="BS2023" s="244"/>
      <c r="BT2023" s="244"/>
      <c r="BU2023" s="244"/>
      <c r="BV2023" s="244"/>
      <c r="BW2023" s="244"/>
      <c r="BX2023" s="244"/>
      <c r="BY2023" s="244"/>
      <c r="BZ2023" s="244"/>
      <c r="CA2023" s="244"/>
      <c r="CB2023" s="244"/>
      <c r="CC2023" s="244"/>
      <c r="CD2023" s="244"/>
      <c r="CE2023" s="244"/>
      <c r="CF2023" s="244"/>
      <c r="CG2023" s="244"/>
      <c r="CH2023" s="244"/>
      <c r="CI2023" s="244"/>
      <c r="CJ2023" s="244"/>
      <c r="CK2023" s="244"/>
      <c r="CL2023" s="244"/>
      <c r="CM2023" s="244"/>
      <c r="CN2023" s="244"/>
      <c r="CO2023" s="244"/>
      <c r="CP2023" s="244"/>
      <c r="CQ2023" s="244"/>
      <c r="CR2023" s="244"/>
      <c r="CS2023" s="244"/>
      <c r="CT2023" s="244"/>
      <c r="CU2023" s="244"/>
      <c r="CV2023" s="244"/>
      <c r="CW2023" s="244"/>
      <c r="CX2023" s="244"/>
      <c r="CY2023" s="244"/>
      <c r="CZ2023" s="244"/>
      <c r="DA2023" s="244"/>
      <c r="DB2023" s="244"/>
      <c r="DC2023" s="244"/>
      <c r="DD2023" s="244"/>
      <c r="DE2023" s="244"/>
      <c r="DF2023" s="244"/>
      <c r="DG2023" s="244"/>
      <c r="DH2023" s="244"/>
      <c r="DI2023" s="244"/>
      <c r="DJ2023" s="244"/>
      <c r="DK2023" s="244"/>
      <c r="DL2023" s="244"/>
      <c r="DM2023" s="244"/>
      <c r="DN2023" s="244"/>
      <c r="DO2023" s="244"/>
      <c r="DP2023" s="244"/>
      <c r="DQ2023" s="244"/>
      <c r="DR2023" s="244"/>
      <c r="DS2023" s="244"/>
      <c r="DT2023" s="244"/>
      <c r="DU2023" s="244"/>
      <c r="DV2023" s="244"/>
      <c r="DW2023" s="244"/>
      <c r="DX2023" s="244"/>
      <c r="DY2023" s="244"/>
      <c r="DZ2023" s="244"/>
      <c r="EA2023" s="244"/>
      <c r="EB2023" s="244"/>
      <c r="EC2023" s="244"/>
      <c r="ED2023" s="244"/>
      <c r="EE2023" s="244"/>
      <c r="EF2023" s="244"/>
      <c r="EG2023" s="244"/>
      <c r="EH2023" s="244"/>
      <c r="EI2023" s="244"/>
      <c r="EJ2023" s="244"/>
      <c r="EK2023" s="244"/>
      <c r="EL2023" s="244"/>
      <c r="EM2023" s="244"/>
      <c r="EN2023" s="244"/>
      <c r="EO2023" s="244"/>
      <c r="EP2023" s="244"/>
      <c r="EQ2023" s="244"/>
      <c r="ER2023" s="244"/>
      <c r="ES2023" s="244"/>
      <c r="ET2023" s="244"/>
      <c r="EU2023" s="244"/>
      <c r="EV2023" s="244"/>
      <c r="EW2023" s="244"/>
      <c r="EX2023" s="244"/>
      <c r="EY2023" s="244"/>
      <c r="EZ2023" s="244"/>
      <c r="FA2023" s="244"/>
      <c r="FB2023" s="244"/>
      <c r="FC2023" s="244"/>
      <c r="FD2023" s="244"/>
      <c r="FE2023" s="244"/>
      <c r="FF2023" s="244"/>
      <c r="FG2023" s="244"/>
      <c r="FH2023" s="244"/>
      <c r="FI2023" s="244"/>
      <c r="FJ2023" s="244"/>
      <c r="FK2023" s="244"/>
      <c r="FL2023" s="244"/>
      <c r="FM2023" s="244"/>
      <c r="FN2023" s="244"/>
      <c r="FO2023" s="244"/>
      <c r="FP2023" s="244"/>
      <c r="FQ2023" s="244"/>
      <c r="FR2023" s="244"/>
      <c r="FS2023" s="244"/>
      <c r="FT2023" s="244"/>
      <c r="FU2023" s="244"/>
      <c r="FV2023" s="244"/>
      <c r="FW2023" s="244"/>
      <c r="FX2023" s="244"/>
      <c r="FY2023" s="244"/>
      <c r="FZ2023" s="244"/>
      <c r="GA2023" s="244"/>
      <c r="GB2023" s="244"/>
      <c r="GC2023" s="244"/>
      <c r="GD2023" s="244"/>
      <c r="GE2023" s="244"/>
      <c r="GF2023" s="244"/>
      <c r="GG2023" s="244"/>
      <c r="GH2023" s="244"/>
      <c r="GI2023" s="244"/>
      <c r="GJ2023" s="244"/>
      <c r="GK2023" s="244"/>
      <c r="GL2023" s="244"/>
      <c r="GM2023" s="244"/>
      <c r="GN2023" s="244"/>
      <c r="GO2023" s="244"/>
      <c r="GP2023" s="244"/>
      <c r="GQ2023" s="244"/>
      <c r="GR2023" s="244"/>
      <c r="GS2023" s="244"/>
      <c r="GT2023" s="244"/>
      <c r="GU2023" s="244"/>
      <c r="GV2023" s="244"/>
      <c r="GW2023" s="244"/>
      <c r="GX2023" s="244"/>
      <c r="GY2023" s="244"/>
      <c r="GZ2023" s="244"/>
      <c r="HA2023" s="244"/>
      <c r="HB2023" s="244"/>
      <c r="HC2023" s="244"/>
      <c r="HD2023" s="244"/>
      <c r="HE2023" s="244"/>
      <c r="HF2023" s="244"/>
      <c r="HG2023" s="244"/>
      <c r="HH2023" s="244"/>
      <c r="HI2023" s="244"/>
      <c r="HJ2023" s="244"/>
      <c r="HK2023" s="244"/>
      <c r="HL2023" s="244"/>
      <c r="HM2023" s="244"/>
      <c r="HN2023" s="244"/>
      <c r="HO2023" s="244"/>
      <c r="HP2023" s="244"/>
      <c r="HQ2023" s="244"/>
      <c r="HR2023" s="244"/>
      <c r="HS2023" s="244"/>
      <c r="HT2023" s="244"/>
      <c r="HU2023" s="244"/>
      <c r="HV2023" s="244"/>
      <c r="HW2023" s="244"/>
      <c r="HX2023" s="244"/>
      <c r="HY2023" s="244"/>
      <c r="HZ2023" s="244"/>
      <c r="IA2023" s="244"/>
      <c r="IB2023" s="244"/>
      <c r="IC2023" s="244"/>
      <c r="ID2023" s="244"/>
      <c r="IE2023" s="244"/>
      <c r="IF2023" s="244"/>
      <c r="IG2023" s="244"/>
      <c r="IH2023" s="244"/>
      <c r="II2023" s="244"/>
      <c r="IJ2023" s="244"/>
      <c r="IK2023" s="244"/>
      <c r="IL2023" s="244"/>
      <c r="IM2023" s="244"/>
      <c r="IN2023" s="244"/>
      <c r="IO2023" s="244"/>
      <c r="IP2023" s="244"/>
      <c r="IQ2023" s="244"/>
      <c r="IR2023" s="244"/>
      <c r="IS2023" s="244"/>
      <c r="IT2023" s="244"/>
      <c r="IU2023" s="244"/>
      <c r="IV2023" s="244"/>
    </row>
    <row r="2024" spans="1:256" s="245" customFormat="1" ht="18" customHeight="1">
      <c r="A2024" s="260"/>
      <c r="B2024" s="287" t="s">
        <v>900</v>
      </c>
      <c r="C2024" s="288"/>
      <c r="D2024" s="289"/>
      <c r="E2024" s="290"/>
      <c r="F2024" s="291">
        <v>0.18</v>
      </c>
      <c r="G2024" s="285">
        <f>G2023*F2024</f>
        <v>0</v>
      </c>
      <c r="H2024" s="286"/>
      <c r="I2024" s="244"/>
      <c r="J2024" s="244"/>
      <c r="K2024" s="244"/>
      <c r="L2024" s="244"/>
      <c r="M2024" s="244"/>
      <c r="N2024" s="244"/>
      <c r="O2024" s="244"/>
      <c r="P2024" s="244"/>
      <c r="Q2024" s="244"/>
      <c r="R2024" s="244"/>
      <c r="S2024" s="244"/>
      <c r="T2024" s="244"/>
      <c r="U2024" s="244"/>
      <c r="V2024" s="244"/>
      <c r="W2024" s="244"/>
      <c r="X2024" s="244"/>
      <c r="Y2024" s="244"/>
      <c r="Z2024" s="244"/>
      <c r="AA2024" s="244"/>
      <c r="AB2024" s="244"/>
      <c r="AC2024" s="244"/>
      <c r="AD2024" s="244"/>
      <c r="AE2024" s="244"/>
      <c r="AF2024" s="244"/>
      <c r="AG2024" s="244"/>
      <c r="AH2024" s="244"/>
      <c r="AI2024" s="244"/>
      <c r="AJ2024" s="244"/>
      <c r="AK2024" s="244"/>
      <c r="AL2024" s="244"/>
      <c r="AM2024" s="244"/>
      <c r="AN2024" s="244"/>
      <c r="AO2024" s="244"/>
      <c r="AP2024" s="244"/>
      <c r="AQ2024" s="244"/>
      <c r="AR2024" s="244"/>
      <c r="AS2024" s="244"/>
      <c r="AT2024" s="244"/>
      <c r="AU2024" s="244"/>
      <c r="AV2024" s="244"/>
      <c r="AW2024" s="244"/>
      <c r="AX2024" s="244"/>
      <c r="AY2024" s="244"/>
      <c r="AZ2024" s="244"/>
      <c r="BA2024" s="244"/>
      <c r="BB2024" s="244"/>
      <c r="BC2024" s="244"/>
      <c r="BD2024" s="244"/>
      <c r="BE2024" s="244"/>
      <c r="BF2024" s="244"/>
      <c r="BG2024" s="244"/>
      <c r="BH2024" s="244"/>
      <c r="BI2024" s="244"/>
      <c r="BJ2024" s="244"/>
      <c r="BK2024" s="244"/>
      <c r="BL2024" s="244"/>
      <c r="BM2024" s="244"/>
      <c r="BN2024" s="244"/>
      <c r="BO2024" s="244"/>
      <c r="BP2024" s="244"/>
      <c r="BQ2024" s="244"/>
      <c r="BR2024" s="244"/>
      <c r="BS2024" s="244"/>
      <c r="BT2024" s="244"/>
      <c r="BU2024" s="244"/>
      <c r="BV2024" s="244"/>
      <c r="BW2024" s="244"/>
      <c r="BX2024" s="244"/>
      <c r="BY2024" s="244"/>
      <c r="BZ2024" s="244"/>
      <c r="CA2024" s="244"/>
      <c r="CB2024" s="244"/>
      <c r="CC2024" s="244"/>
      <c r="CD2024" s="244"/>
      <c r="CE2024" s="244"/>
      <c r="CF2024" s="244"/>
      <c r="CG2024" s="244"/>
      <c r="CH2024" s="244"/>
      <c r="CI2024" s="244"/>
      <c r="CJ2024" s="244"/>
      <c r="CK2024" s="244"/>
      <c r="CL2024" s="244"/>
      <c r="CM2024" s="244"/>
      <c r="CN2024" s="244"/>
      <c r="CO2024" s="244"/>
      <c r="CP2024" s="244"/>
      <c r="CQ2024" s="244"/>
      <c r="CR2024" s="244"/>
      <c r="CS2024" s="244"/>
      <c r="CT2024" s="244"/>
      <c r="CU2024" s="244"/>
      <c r="CV2024" s="244"/>
      <c r="CW2024" s="244"/>
      <c r="CX2024" s="244"/>
      <c r="CY2024" s="244"/>
      <c r="CZ2024" s="244"/>
      <c r="DA2024" s="244"/>
      <c r="DB2024" s="244"/>
      <c r="DC2024" s="244"/>
      <c r="DD2024" s="244"/>
      <c r="DE2024" s="244"/>
      <c r="DF2024" s="244"/>
      <c r="DG2024" s="244"/>
      <c r="DH2024" s="244"/>
      <c r="DI2024" s="244"/>
      <c r="DJ2024" s="244"/>
      <c r="DK2024" s="244"/>
      <c r="DL2024" s="244"/>
      <c r="DM2024" s="244"/>
      <c r="DN2024" s="244"/>
      <c r="DO2024" s="244"/>
      <c r="DP2024" s="244"/>
      <c r="DQ2024" s="244"/>
      <c r="DR2024" s="244"/>
      <c r="DS2024" s="244"/>
      <c r="DT2024" s="244"/>
      <c r="DU2024" s="244"/>
      <c r="DV2024" s="244"/>
      <c r="DW2024" s="244"/>
      <c r="DX2024" s="244"/>
      <c r="DY2024" s="244"/>
      <c r="DZ2024" s="244"/>
      <c r="EA2024" s="244"/>
      <c r="EB2024" s="244"/>
      <c r="EC2024" s="244"/>
      <c r="ED2024" s="244"/>
      <c r="EE2024" s="244"/>
      <c r="EF2024" s="244"/>
      <c r="EG2024" s="244"/>
      <c r="EH2024" s="244"/>
      <c r="EI2024" s="244"/>
      <c r="EJ2024" s="244"/>
      <c r="EK2024" s="244"/>
      <c r="EL2024" s="244"/>
      <c r="EM2024" s="244"/>
      <c r="EN2024" s="244"/>
      <c r="EO2024" s="244"/>
      <c r="EP2024" s="244"/>
      <c r="EQ2024" s="244"/>
      <c r="ER2024" s="244"/>
      <c r="ES2024" s="244"/>
      <c r="ET2024" s="244"/>
      <c r="EU2024" s="244"/>
      <c r="EV2024" s="244"/>
      <c r="EW2024" s="244"/>
      <c r="EX2024" s="244"/>
      <c r="EY2024" s="244"/>
      <c r="EZ2024" s="244"/>
      <c r="FA2024" s="244"/>
      <c r="FB2024" s="244"/>
      <c r="FC2024" s="244"/>
      <c r="FD2024" s="244"/>
      <c r="FE2024" s="244"/>
      <c r="FF2024" s="244"/>
      <c r="FG2024" s="244"/>
      <c r="FH2024" s="244"/>
      <c r="FI2024" s="244"/>
      <c r="FJ2024" s="244"/>
      <c r="FK2024" s="244"/>
      <c r="FL2024" s="244"/>
      <c r="FM2024" s="244"/>
      <c r="FN2024" s="244"/>
      <c r="FO2024" s="244"/>
      <c r="FP2024" s="244"/>
      <c r="FQ2024" s="244"/>
      <c r="FR2024" s="244"/>
      <c r="FS2024" s="244"/>
      <c r="FT2024" s="244"/>
      <c r="FU2024" s="244"/>
      <c r="FV2024" s="244"/>
      <c r="FW2024" s="244"/>
      <c r="FX2024" s="244"/>
      <c r="FY2024" s="244"/>
      <c r="FZ2024" s="244"/>
      <c r="GA2024" s="244"/>
      <c r="GB2024" s="244"/>
      <c r="GC2024" s="244"/>
      <c r="GD2024" s="244"/>
      <c r="GE2024" s="244"/>
      <c r="GF2024" s="244"/>
      <c r="GG2024" s="244"/>
      <c r="GH2024" s="244"/>
      <c r="GI2024" s="244"/>
      <c r="GJ2024" s="244"/>
      <c r="GK2024" s="244"/>
      <c r="GL2024" s="244"/>
      <c r="GM2024" s="244"/>
      <c r="GN2024" s="244"/>
      <c r="GO2024" s="244"/>
      <c r="GP2024" s="244"/>
      <c r="GQ2024" s="244"/>
      <c r="GR2024" s="244"/>
      <c r="GS2024" s="244"/>
      <c r="GT2024" s="244"/>
      <c r="GU2024" s="244"/>
      <c r="GV2024" s="244"/>
      <c r="GW2024" s="244"/>
      <c r="GX2024" s="244"/>
      <c r="GY2024" s="244"/>
      <c r="GZ2024" s="244"/>
      <c r="HA2024" s="244"/>
      <c r="HB2024" s="244"/>
      <c r="HC2024" s="244"/>
      <c r="HD2024" s="244"/>
      <c r="HE2024" s="244"/>
      <c r="HF2024" s="244"/>
      <c r="HG2024" s="244"/>
      <c r="HH2024" s="244"/>
      <c r="HI2024" s="244"/>
      <c r="HJ2024" s="244"/>
      <c r="HK2024" s="244"/>
      <c r="HL2024" s="244"/>
      <c r="HM2024" s="244"/>
      <c r="HN2024" s="244"/>
      <c r="HO2024" s="244"/>
      <c r="HP2024" s="244"/>
      <c r="HQ2024" s="244"/>
      <c r="HR2024" s="244"/>
      <c r="HS2024" s="244"/>
      <c r="HT2024" s="244"/>
      <c r="HU2024" s="244"/>
      <c r="HV2024" s="244"/>
      <c r="HW2024" s="244"/>
      <c r="HX2024" s="244"/>
      <c r="HY2024" s="244"/>
      <c r="HZ2024" s="244"/>
      <c r="IA2024" s="244"/>
      <c r="IB2024" s="244"/>
      <c r="IC2024" s="244"/>
      <c r="ID2024" s="244"/>
      <c r="IE2024" s="244"/>
      <c r="IF2024" s="244"/>
      <c r="IG2024" s="244"/>
      <c r="IH2024" s="244"/>
      <c r="II2024" s="244"/>
      <c r="IJ2024" s="244"/>
      <c r="IK2024" s="244"/>
      <c r="IL2024" s="244"/>
      <c r="IM2024" s="244"/>
      <c r="IN2024" s="244"/>
      <c r="IO2024" s="244"/>
      <c r="IP2024" s="244"/>
      <c r="IQ2024" s="244"/>
      <c r="IR2024" s="244"/>
      <c r="IS2024" s="244"/>
      <c r="IT2024" s="244"/>
      <c r="IU2024" s="244"/>
      <c r="IV2024" s="244"/>
    </row>
    <row r="2025" spans="1:256" s="245" customFormat="1" ht="18" customHeight="1">
      <c r="A2025" s="260"/>
      <c r="B2025" s="287" t="s">
        <v>844</v>
      </c>
      <c r="C2025" s="288"/>
      <c r="D2025" s="289"/>
      <c r="E2025" s="290"/>
      <c r="F2025" s="291">
        <v>0.03</v>
      </c>
      <c r="G2025" s="285">
        <f>G2020*F2025</f>
        <v>0</v>
      </c>
      <c r="H2025" s="286"/>
      <c r="I2025" s="244"/>
      <c r="J2025" s="244"/>
      <c r="K2025" s="244"/>
      <c r="L2025" s="244"/>
      <c r="M2025" s="244"/>
      <c r="N2025" s="244"/>
      <c r="O2025" s="244"/>
      <c r="P2025" s="244"/>
      <c r="Q2025" s="244"/>
      <c r="R2025" s="244"/>
      <c r="S2025" s="244"/>
      <c r="T2025" s="244"/>
      <c r="U2025" s="244"/>
      <c r="V2025" s="244"/>
      <c r="W2025" s="244"/>
      <c r="X2025" s="244"/>
      <c r="Y2025" s="244"/>
      <c r="Z2025" s="244"/>
      <c r="AA2025" s="244"/>
      <c r="AB2025" s="244"/>
      <c r="AC2025" s="244"/>
      <c r="AD2025" s="244"/>
      <c r="AE2025" s="244"/>
      <c r="AF2025" s="244"/>
      <c r="AG2025" s="244"/>
      <c r="AH2025" s="244"/>
      <c r="AI2025" s="244"/>
      <c r="AJ2025" s="244"/>
      <c r="AK2025" s="244"/>
      <c r="AL2025" s="244"/>
      <c r="AM2025" s="244"/>
      <c r="AN2025" s="244"/>
      <c r="AO2025" s="244"/>
      <c r="AP2025" s="244"/>
      <c r="AQ2025" s="244"/>
      <c r="AR2025" s="244"/>
      <c r="AS2025" s="244"/>
      <c r="AT2025" s="244"/>
      <c r="AU2025" s="244"/>
      <c r="AV2025" s="244"/>
      <c r="AW2025" s="244"/>
      <c r="AX2025" s="244"/>
      <c r="AY2025" s="244"/>
      <c r="AZ2025" s="244"/>
      <c r="BA2025" s="244"/>
      <c r="BB2025" s="244"/>
      <c r="BC2025" s="244"/>
      <c r="BD2025" s="244"/>
      <c r="BE2025" s="244"/>
      <c r="BF2025" s="244"/>
      <c r="BG2025" s="244"/>
      <c r="BH2025" s="244"/>
      <c r="BI2025" s="244"/>
      <c r="BJ2025" s="244"/>
      <c r="BK2025" s="244"/>
      <c r="BL2025" s="244"/>
      <c r="BM2025" s="244"/>
      <c r="BN2025" s="244"/>
      <c r="BO2025" s="244"/>
      <c r="BP2025" s="244"/>
      <c r="BQ2025" s="244"/>
      <c r="BR2025" s="244"/>
      <c r="BS2025" s="244"/>
      <c r="BT2025" s="244"/>
      <c r="BU2025" s="244"/>
      <c r="BV2025" s="244"/>
      <c r="BW2025" s="244"/>
      <c r="BX2025" s="244"/>
      <c r="BY2025" s="244"/>
      <c r="BZ2025" s="244"/>
      <c r="CA2025" s="244"/>
      <c r="CB2025" s="244"/>
      <c r="CC2025" s="244"/>
      <c r="CD2025" s="244"/>
      <c r="CE2025" s="244"/>
      <c r="CF2025" s="244"/>
      <c r="CG2025" s="244"/>
      <c r="CH2025" s="244"/>
      <c r="CI2025" s="244"/>
      <c r="CJ2025" s="244"/>
      <c r="CK2025" s="244"/>
      <c r="CL2025" s="244"/>
      <c r="CM2025" s="244"/>
      <c r="CN2025" s="244"/>
      <c r="CO2025" s="244"/>
      <c r="CP2025" s="244"/>
      <c r="CQ2025" s="244"/>
      <c r="CR2025" s="244"/>
      <c r="CS2025" s="244"/>
      <c r="CT2025" s="244"/>
      <c r="CU2025" s="244"/>
      <c r="CV2025" s="244"/>
      <c r="CW2025" s="244"/>
      <c r="CX2025" s="244"/>
      <c r="CY2025" s="244"/>
      <c r="CZ2025" s="244"/>
      <c r="DA2025" s="244"/>
      <c r="DB2025" s="244"/>
      <c r="DC2025" s="244"/>
      <c r="DD2025" s="244"/>
      <c r="DE2025" s="244"/>
      <c r="DF2025" s="244"/>
      <c r="DG2025" s="244"/>
      <c r="DH2025" s="244"/>
      <c r="DI2025" s="244"/>
      <c r="DJ2025" s="244"/>
      <c r="DK2025" s="244"/>
      <c r="DL2025" s="244"/>
      <c r="DM2025" s="244"/>
      <c r="DN2025" s="244"/>
      <c r="DO2025" s="244"/>
      <c r="DP2025" s="244"/>
      <c r="DQ2025" s="244"/>
      <c r="DR2025" s="244"/>
      <c r="DS2025" s="244"/>
      <c r="DT2025" s="244"/>
      <c r="DU2025" s="244"/>
      <c r="DV2025" s="244"/>
      <c r="DW2025" s="244"/>
      <c r="DX2025" s="244"/>
      <c r="DY2025" s="244"/>
      <c r="DZ2025" s="244"/>
      <c r="EA2025" s="244"/>
      <c r="EB2025" s="244"/>
      <c r="EC2025" s="244"/>
      <c r="ED2025" s="244"/>
      <c r="EE2025" s="244"/>
      <c r="EF2025" s="244"/>
      <c r="EG2025" s="244"/>
      <c r="EH2025" s="244"/>
      <c r="EI2025" s="244"/>
      <c r="EJ2025" s="244"/>
      <c r="EK2025" s="244"/>
      <c r="EL2025" s="244"/>
      <c r="EM2025" s="244"/>
      <c r="EN2025" s="244"/>
      <c r="EO2025" s="244"/>
      <c r="EP2025" s="244"/>
      <c r="EQ2025" s="244"/>
      <c r="ER2025" s="244"/>
      <c r="ES2025" s="244"/>
      <c r="ET2025" s="244"/>
      <c r="EU2025" s="244"/>
      <c r="EV2025" s="244"/>
      <c r="EW2025" s="244"/>
      <c r="EX2025" s="244"/>
      <c r="EY2025" s="244"/>
      <c r="EZ2025" s="244"/>
      <c r="FA2025" s="244"/>
      <c r="FB2025" s="244"/>
      <c r="FC2025" s="244"/>
      <c r="FD2025" s="244"/>
      <c r="FE2025" s="244"/>
      <c r="FF2025" s="244"/>
      <c r="FG2025" s="244"/>
      <c r="FH2025" s="244"/>
      <c r="FI2025" s="244"/>
      <c r="FJ2025" s="244"/>
      <c r="FK2025" s="244"/>
      <c r="FL2025" s="244"/>
      <c r="FM2025" s="244"/>
      <c r="FN2025" s="244"/>
      <c r="FO2025" s="244"/>
      <c r="FP2025" s="244"/>
      <c r="FQ2025" s="244"/>
      <c r="FR2025" s="244"/>
      <c r="FS2025" s="244"/>
      <c r="FT2025" s="244"/>
      <c r="FU2025" s="244"/>
      <c r="FV2025" s="244"/>
      <c r="FW2025" s="244"/>
      <c r="FX2025" s="244"/>
      <c r="FY2025" s="244"/>
      <c r="FZ2025" s="244"/>
      <c r="GA2025" s="244"/>
      <c r="GB2025" s="244"/>
      <c r="GC2025" s="244"/>
      <c r="GD2025" s="244"/>
      <c r="GE2025" s="244"/>
      <c r="GF2025" s="244"/>
      <c r="GG2025" s="244"/>
      <c r="GH2025" s="244"/>
      <c r="GI2025" s="244"/>
      <c r="GJ2025" s="244"/>
      <c r="GK2025" s="244"/>
      <c r="GL2025" s="244"/>
      <c r="GM2025" s="244"/>
      <c r="GN2025" s="244"/>
      <c r="GO2025" s="244"/>
      <c r="GP2025" s="244"/>
      <c r="GQ2025" s="244"/>
      <c r="GR2025" s="244"/>
      <c r="GS2025" s="244"/>
      <c r="GT2025" s="244"/>
      <c r="GU2025" s="244"/>
      <c r="GV2025" s="244"/>
      <c r="GW2025" s="244"/>
      <c r="GX2025" s="244"/>
      <c r="GY2025" s="244"/>
      <c r="GZ2025" s="244"/>
      <c r="HA2025" s="244"/>
      <c r="HB2025" s="244"/>
      <c r="HC2025" s="244"/>
      <c r="HD2025" s="244"/>
      <c r="HE2025" s="244"/>
      <c r="HF2025" s="244"/>
      <c r="HG2025" s="244"/>
      <c r="HH2025" s="244"/>
      <c r="HI2025" s="244"/>
      <c r="HJ2025" s="244"/>
      <c r="HK2025" s="244"/>
      <c r="HL2025" s="244"/>
      <c r="HM2025" s="244"/>
      <c r="HN2025" s="244"/>
      <c r="HO2025" s="244"/>
      <c r="HP2025" s="244"/>
      <c r="HQ2025" s="244"/>
      <c r="HR2025" s="244"/>
      <c r="HS2025" s="244"/>
      <c r="HT2025" s="244"/>
      <c r="HU2025" s="244"/>
      <c r="HV2025" s="244"/>
      <c r="HW2025" s="244"/>
      <c r="HX2025" s="244"/>
      <c r="HY2025" s="244"/>
      <c r="HZ2025" s="244"/>
      <c r="IA2025" s="244"/>
      <c r="IB2025" s="244"/>
      <c r="IC2025" s="244"/>
      <c r="ID2025" s="244"/>
      <c r="IE2025" s="244"/>
      <c r="IF2025" s="244"/>
      <c r="IG2025" s="244"/>
      <c r="IH2025" s="244"/>
      <c r="II2025" s="244"/>
      <c r="IJ2025" s="244"/>
      <c r="IK2025" s="244"/>
      <c r="IL2025" s="244"/>
      <c r="IM2025" s="244"/>
      <c r="IN2025" s="244"/>
      <c r="IO2025" s="244"/>
      <c r="IP2025" s="244"/>
      <c r="IQ2025" s="244"/>
      <c r="IR2025" s="244"/>
      <c r="IS2025" s="244"/>
      <c r="IT2025" s="244"/>
      <c r="IU2025" s="244"/>
      <c r="IV2025" s="244"/>
    </row>
    <row r="2026" spans="1:256" s="245" customFormat="1" ht="18" customHeight="1">
      <c r="A2026" s="260"/>
      <c r="B2026" s="287" t="s">
        <v>901</v>
      </c>
      <c r="C2026" s="288"/>
      <c r="D2026" s="289"/>
      <c r="E2026" s="290"/>
      <c r="F2026" s="291">
        <v>3.5000000000000003E-2</v>
      </c>
      <c r="G2026" s="285">
        <f>G2020*F2026</f>
        <v>0</v>
      </c>
      <c r="H2026" s="286"/>
      <c r="I2026" s="244"/>
      <c r="J2026" s="244"/>
      <c r="K2026" s="244"/>
      <c r="L2026" s="244"/>
      <c r="M2026" s="244"/>
      <c r="N2026" s="244"/>
      <c r="O2026" s="244"/>
      <c r="P2026" s="244"/>
      <c r="Q2026" s="244"/>
      <c r="R2026" s="244"/>
      <c r="S2026" s="244"/>
      <c r="T2026" s="244"/>
      <c r="U2026" s="244"/>
      <c r="V2026" s="244"/>
      <c r="W2026" s="244"/>
      <c r="X2026" s="244"/>
      <c r="Y2026" s="244"/>
      <c r="Z2026" s="244"/>
      <c r="AA2026" s="244"/>
      <c r="AB2026" s="244"/>
      <c r="AC2026" s="244"/>
      <c r="AD2026" s="244"/>
      <c r="AE2026" s="244"/>
      <c r="AF2026" s="244"/>
      <c r="AG2026" s="244"/>
      <c r="AH2026" s="244"/>
      <c r="AI2026" s="244"/>
      <c r="AJ2026" s="244"/>
      <c r="AK2026" s="244"/>
      <c r="AL2026" s="244"/>
      <c r="AM2026" s="244"/>
      <c r="AN2026" s="244"/>
      <c r="AO2026" s="244"/>
      <c r="AP2026" s="244"/>
      <c r="AQ2026" s="244"/>
      <c r="AR2026" s="244"/>
      <c r="AS2026" s="244"/>
      <c r="AT2026" s="244"/>
      <c r="AU2026" s="244"/>
      <c r="AV2026" s="244"/>
      <c r="AW2026" s="244"/>
      <c r="AX2026" s="244"/>
      <c r="AY2026" s="244"/>
      <c r="AZ2026" s="244"/>
      <c r="BA2026" s="244"/>
      <c r="BB2026" s="244"/>
      <c r="BC2026" s="244"/>
      <c r="BD2026" s="244"/>
      <c r="BE2026" s="244"/>
      <c r="BF2026" s="244"/>
      <c r="BG2026" s="244"/>
      <c r="BH2026" s="244"/>
      <c r="BI2026" s="244"/>
      <c r="BJ2026" s="244"/>
      <c r="BK2026" s="244"/>
      <c r="BL2026" s="244"/>
      <c r="BM2026" s="244"/>
      <c r="BN2026" s="244"/>
      <c r="BO2026" s="244"/>
      <c r="BP2026" s="244"/>
      <c r="BQ2026" s="244"/>
      <c r="BR2026" s="244"/>
      <c r="BS2026" s="244"/>
      <c r="BT2026" s="244"/>
      <c r="BU2026" s="244"/>
      <c r="BV2026" s="244"/>
      <c r="BW2026" s="244"/>
      <c r="BX2026" s="244"/>
      <c r="BY2026" s="244"/>
      <c r="BZ2026" s="244"/>
      <c r="CA2026" s="244"/>
      <c r="CB2026" s="244"/>
      <c r="CC2026" s="244"/>
      <c r="CD2026" s="244"/>
      <c r="CE2026" s="244"/>
      <c r="CF2026" s="244"/>
      <c r="CG2026" s="244"/>
      <c r="CH2026" s="244"/>
      <c r="CI2026" s="244"/>
      <c r="CJ2026" s="244"/>
      <c r="CK2026" s="244"/>
      <c r="CL2026" s="244"/>
      <c r="CM2026" s="244"/>
      <c r="CN2026" s="244"/>
      <c r="CO2026" s="244"/>
      <c r="CP2026" s="244"/>
      <c r="CQ2026" s="244"/>
      <c r="CR2026" s="244"/>
      <c r="CS2026" s="244"/>
      <c r="CT2026" s="244"/>
      <c r="CU2026" s="244"/>
      <c r="CV2026" s="244"/>
      <c r="CW2026" s="244"/>
      <c r="CX2026" s="244"/>
      <c r="CY2026" s="244"/>
      <c r="CZ2026" s="244"/>
      <c r="DA2026" s="244"/>
      <c r="DB2026" s="244"/>
      <c r="DC2026" s="244"/>
      <c r="DD2026" s="244"/>
      <c r="DE2026" s="244"/>
      <c r="DF2026" s="244"/>
      <c r="DG2026" s="244"/>
      <c r="DH2026" s="244"/>
      <c r="DI2026" s="244"/>
      <c r="DJ2026" s="244"/>
      <c r="DK2026" s="244"/>
      <c r="DL2026" s="244"/>
      <c r="DM2026" s="244"/>
      <c r="DN2026" s="244"/>
      <c r="DO2026" s="244"/>
      <c r="DP2026" s="244"/>
      <c r="DQ2026" s="244"/>
      <c r="DR2026" s="244"/>
      <c r="DS2026" s="244"/>
      <c r="DT2026" s="244"/>
      <c r="DU2026" s="244"/>
      <c r="DV2026" s="244"/>
      <c r="DW2026" s="244"/>
      <c r="DX2026" s="244"/>
      <c r="DY2026" s="244"/>
      <c r="DZ2026" s="244"/>
      <c r="EA2026" s="244"/>
      <c r="EB2026" s="244"/>
      <c r="EC2026" s="244"/>
      <c r="ED2026" s="244"/>
      <c r="EE2026" s="244"/>
      <c r="EF2026" s="244"/>
      <c r="EG2026" s="244"/>
      <c r="EH2026" s="244"/>
      <c r="EI2026" s="244"/>
      <c r="EJ2026" s="244"/>
      <c r="EK2026" s="244"/>
      <c r="EL2026" s="244"/>
      <c r="EM2026" s="244"/>
      <c r="EN2026" s="244"/>
      <c r="EO2026" s="244"/>
      <c r="EP2026" s="244"/>
      <c r="EQ2026" s="244"/>
      <c r="ER2026" s="244"/>
      <c r="ES2026" s="244"/>
      <c r="ET2026" s="244"/>
      <c r="EU2026" s="244"/>
      <c r="EV2026" s="244"/>
      <c r="EW2026" s="244"/>
      <c r="EX2026" s="244"/>
      <c r="EY2026" s="244"/>
      <c r="EZ2026" s="244"/>
      <c r="FA2026" s="244"/>
      <c r="FB2026" s="244"/>
      <c r="FC2026" s="244"/>
      <c r="FD2026" s="244"/>
      <c r="FE2026" s="244"/>
      <c r="FF2026" s="244"/>
      <c r="FG2026" s="244"/>
      <c r="FH2026" s="244"/>
      <c r="FI2026" s="244"/>
      <c r="FJ2026" s="244"/>
      <c r="FK2026" s="244"/>
      <c r="FL2026" s="244"/>
      <c r="FM2026" s="244"/>
      <c r="FN2026" s="244"/>
      <c r="FO2026" s="244"/>
      <c r="FP2026" s="244"/>
      <c r="FQ2026" s="244"/>
      <c r="FR2026" s="244"/>
      <c r="FS2026" s="244"/>
      <c r="FT2026" s="244"/>
      <c r="FU2026" s="244"/>
      <c r="FV2026" s="244"/>
      <c r="FW2026" s="244"/>
      <c r="FX2026" s="244"/>
      <c r="FY2026" s="244"/>
      <c r="FZ2026" s="244"/>
      <c r="GA2026" s="244"/>
      <c r="GB2026" s="244"/>
      <c r="GC2026" s="244"/>
      <c r="GD2026" s="244"/>
      <c r="GE2026" s="244"/>
      <c r="GF2026" s="244"/>
      <c r="GG2026" s="244"/>
      <c r="GH2026" s="244"/>
      <c r="GI2026" s="244"/>
      <c r="GJ2026" s="244"/>
      <c r="GK2026" s="244"/>
      <c r="GL2026" s="244"/>
      <c r="GM2026" s="244"/>
      <c r="GN2026" s="244"/>
      <c r="GO2026" s="244"/>
      <c r="GP2026" s="244"/>
      <c r="GQ2026" s="244"/>
      <c r="GR2026" s="244"/>
      <c r="GS2026" s="244"/>
      <c r="GT2026" s="244"/>
      <c r="GU2026" s="244"/>
      <c r="GV2026" s="244"/>
      <c r="GW2026" s="244"/>
      <c r="GX2026" s="244"/>
      <c r="GY2026" s="244"/>
      <c r="GZ2026" s="244"/>
      <c r="HA2026" s="244"/>
      <c r="HB2026" s="244"/>
      <c r="HC2026" s="244"/>
      <c r="HD2026" s="244"/>
      <c r="HE2026" s="244"/>
      <c r="HF2026" s="244"/>
      <c r="HG2026" s="244"/>
      <c r="HH2026" s="244"/>
      <c r="HI2026" s="244"/>
      <c r="HJ2026" s="244"/>
      <c r="HK2026" s="244"/>
      <c r="HL2026" s="244"/>
      <c r="HM2026" s="244"/>
      <c r="HN2026" s="244"/>
      <c r="HO2026" s="244"/>
      <c r="HP2026" s="244"/>
      <c r="HQ2026" s="244"/>
      <c r="HR2026" s="244"/>
      <c r="HS2026" s="244"/>
      <c r="HT2026" s="244"/>
      <c r="HU2026" s="244"/>
      <c r="HV2026" s="244"/>
      <c r="HW2026" s="244"/>
      <c r="HX2026" s="244"/>
      <c r="HY2026" s="244"/>
      <c r="HZ2026" s="244"/>
      <c r="IA2026" s="244"/>
      <c r="IB2026" s="244"/>
      <c r="IC2026" s="244"/>
      <c r="ID2026" s="244"/>
      <c r="IE2026" s="244"/>
      <c r="IF2026" s="244"/>
      <c r="IG2026" s="244"/>
      <c r="IH2026" s="244"/>
      <c r="II2026" s="244"/>
      <c r="IJ2026" s="244"/>
      <c r="IK2026" s="244"/>
      <c r="IL2026" s="244"/>
      <c r="IM2026" s="244"/>
      <c r="IN2026" s="244"/>
      <c r="IO2026" s="244"/>
      <c r="IP2026" s="244"/>
      <c r="IQ2026" s="244"/>
      <c r="IR2026" s="244"/>
      <c r="IS2026" s="244"/>
      <c r="IT2026" s="244"/>
      <c r="IU2026" s="244"/>
      <c r="IV2026" s="244"/>
    </row>
    <row r="2027" spans="1:256" s="245" customFormat="1" ht="18" customHeight="1">
      <c r="A2027" s="260"/>
      <c r="B2027" s="287" t="s">
        <v>902</v>
      </c>
      <c r="C2027" s="288"/>
      <c r="D2027" s="289"/>
      <c r="E2027" s="290"/>
      <c r="F2027" s="291">
        <v>1E-3</v>
      </c>
      <c r="G2027" s="285">
        <f>G2020*F2027</f>
        <v>0</v>
      </c>
      <c r="H2027" s="286"/>
      <c r="I2027" s="244"/>
      <c r="J2027" s="244"/>
      <c r="K2027" s="244"/>
      <c r="L2027" s="244"/>
      <c r="M2027" s="244"/>
      <c r="N2027" s="244"/>
      <c r="O2027" s="244"/>
      <c r="P2027" s="244"/>
      <c r="Q2027" s="244"/>
      <c r="R2027" s="244"/>
      <c r="S2027" s="244"/>
      <c r="T2027" s="244"/>
      <c r="U2027" s="244"/>
      <c r="V2027" s="244"/>
      <c r="W2027" s="244"/>
      <c r="X2027" s="244"/>
      <c r="Y2027" s="244"/>
      <c r="Z2027" s="244"/>
      <c r="AA2027" s="244"/>
      <c r="AB2027" s="244"/>
      <c r="AC2027" s="244"/>
      <c r="AD2027" s="244"/>
      <c r="AE2027" s="244"/>
      <c r="AF2027" s="244"/>
      <c r="AG2027" s="244"/>
      <c r="AH2027" s="244"/>
      <c r="AI2027" s="244"/>
      <c r="AJ2027" s="244"/>
      <c r="AK2027" s="244"/>
      <c r="AL2027" s="244"/>
      <c r="AM2027" s="244"/>
      <c r="AN2027" s="244"/>
      <c r="AO2027" s="244"/>
      <c r="AP2027" s="244"/>
      <c r="AQ2027" s="244"/>
      <c r="AR2027" s="244"/>
      <c r="AS2027" s="244"/>
      <c r="AT2027" s="244"/>
      <c r="AU2027" s="244"/>
      <c r="AV2027" s="244"/>
      <c r="AW2027" s="244"/>
      <c r="AX2027" s="244"/>
      <c r="AY2027" s="244"/>
      <c r="AZ2027" s="244"/>
      <c r="BA2027" s="244"/>
      <c r="BB2027" s="244"/>
      <c r="BC2027" s="244"/>
      <c r="BD2027" s="244"/>
      <c r="BE2027" s="244"/>
      <c r="BF2027" s="244"/>
      <c r="BG2027" s="244"/>
      <c r="BH2027" s="244"/>
      <c r="BI2027" s="244"/>
      <c r="BJ2027" s="244"/>
      <c r="BK2027" s="244"/>
      <c r="BL2027" s="244"/>
      <c r="BM2027" s="244"/>
      <c r="BN2027" s="244"/>
      <c r="BO2027" s="244"/>
      <c r="BP2027" s="244"/>
      <c r="BQ2027" s="244"/>
      <c r="BR2027" s="244"/>
      <c r="BS2027" s="244"/>
      <c r="BT2027" s="244"/>
      <c r="BU2027" s="244"/>
      <c r="BV2027" s="244"/>
      <c r="BW2027" s="244"/>
      <c r="BX2027" s="244"/>
      <c r="BY2027" s="244"/>
      <c r="BZ2027" s="244"/>
      <c r="CA2027" s="244"/>
      <c r="CB2027" s="244"/>
      <c r="CC2027" s="244"/>
      <c r="CD2027" s="244"/>
      <c r="CE2027" s="244"/>
      <c r="CF2027" s="244"/>
      <c r="CG2027" s="244"/>
      <c r="CH2027" s="244"/>
      <c r="CI2027" s="244"/>
      <c r="CJ2027" s="244"/>
      <c r="CK2027" s="244"/>
      <c r="CL2027" s="244"/>
      <c r="CM2027" s="244"/>
      <c r="CN2027" s="244"/>
      <c r="CO2027" s="244"/>
      <c r="CP2027" s="244"/>
      <c r="CQ2027" s="244"/>
      <c r="CR2027" s="244"/>
      <c r="CS2027" s="244"/>
      <c r="CT2027" s="244"/>
      <c r="CU2027" s="244"/>
      <c r="CV2027" s="244"/>
      <c r="CW2027" s="244"/>
      <c r="CX2027" s="244"/>
      <c r="CY2027" s="244"/>
      <c r="CZ2027" s="244"/>
      <c r="DA2027" s="244"/>
      <c r="DB2027" s="244"/>
      <c r="DC2027" s="244"/>
      <c r="DD2027" s="244"/>
      <c r="DE2027" s="244"/>
      <c r="DF2027" s="244"/>
      <c r="DG2027" s="244"/>
      <c r="DH2027" s="244"/>
      <c r="DI2027" s="244"/>
      <c r="DJ2027" s="244"/>
      <c r="DK2027" s="244"/>
      <c r="DL2027" s="244"/>
      <c r="DM2027" s="244"/>
      <c r="DN2027" s="244"/>
      <c r="DO2027" s="244"/>
      <c r="DP2027" s="244"/>
      <c r="DQ2027" s="244"/>
      <c r="DR2027" s="244"/>
      <c r="DS2027" s="244"/>
      <c r="DT2027" s="244"/>
      <c r="DU2027" s="244"/>
      <c r="DV2027" s="244"/>
      <c r="DW2027" s="244"/>
      <c r="DX2027" s="244"/>
      <c r="DY2027" s="244"/>
      <c r="DZ2027" s="244"/>
      <c r="EA2027" s="244"/>
      <c r="EB2027" s="244"/>
      <c r="EC2027" s="244"/>
      <c r="ED2027" s="244"/>
      <c r="EE2027" s="244"/>
      <c r="EF2027" s="244"/>
      <c r="EG2027" s="244"/>
      <c r="EH2027" s="244"/>
      <c r="EI2027" s="244"/>
      <c r="EJ2027" s="244"/>
      <c r="EK2027" s="244"/>
      <c r="EL2027" s="244"/>
      <c r="EM2027" s="244"/>
      <c r="EN2027" s="244"/>
      <c r="EO2027" s="244"/>
      <c r="EP2027" s="244"/>
      <c r="EQ2027" s="244"/>
      <c r="ER2027" s="244"/>
      <c r="ES2027" s="244"/>
      <c r="ET2027" s="244"/>
      <c r="EU2027" s="244"/>
      <c r="EV2027" s="244"/>
      <c r="EW2027" s="244"/>
      <c r="EX2027" s="244"/>
      <c r="EY2027" s="244"/>
      <c r="EZ2027" s="244"/>
      <c r="FA2027" s="244"/>
      <c r="FB2027" s="244"/>
      <c r="FC2027" s="244"/>
      <c r="FD2027" s="244"/>
      <c r="FE2027" s="244"/>
      <c r="FF2027" s="244"/>
      <c r="FG2027" s="244"/>
      <c r="FH2027" s="244"/>
      <c r="FI2027" s="244"/>
      <c r="FJ2027" s="244"/>
      <c r="FK2027" s="244"/>
      <c r="FL2027" s="244"/>
      <c r="FM2027" s="244"/>
      <c r="FN2027" s="244"/>
      <c r="FO2027" s="244"/>
      <c r="FP2027" s="244"/>
      <c r="FQ2027" s="244"/>
      <c r="FR2027" s="244"/>
      <c r="FS2027" s="244"/>
      <c r="FT2027" s="244"/>
      <c r="FU2027" s="244"/>
      <c r="FV2027" s="244"/>
      <c r="FW2027" s="244"/>
      <c r="FX2027" s="244"/>
      <c r="FY2027" s="244"/>
      <c r="FZ2027" s="244"/>
      <c r="GA2027" s="244"/>
      <c r="GB2027" s="244"/>
      <c r="GC2027" s="244"/>
      <c r="GD2027" s="244"/>
      <c r="GE2027" s="244"/>
      <c r="GF2027" s="244"/>
      <c r="GG2027" s="244"/>
      <c r="GH2027" s="244"/>
      <c r="GI2027" s="244"/>
      <c r="GJ2027" s="244"/>
      <c r="GK2027" s="244"/>
      <c r="GL2027" s="244"/>
      <c r="GM2027" s="244"/>
      <c r="GN2027" s="244"/>
      <c r="GO2027" s="244"/>
      <c r="GP2027" s="244"/>
      <c r="GQ2027" s="244"/>
      <c r="GR2027" s="244"/>
      <c r="GS2027" s="244"/>
      <c r="GT2027" s="244"/>
      <c r="GU2027" s="244"/>
      <c r="GV2027" s="244"/>
      <c r="GW2027" s="244"/>
      <c r="GX2027" s="244"/>
      <c r="GY2027" s="244"/>
      <c r="GZ2027" s="244"/>
      <c r="HA2027" s="244"/>
      <c r="HB2027" s="244"/>
      <c r="HC2027" s="244"/>
      <c r="HD2027" s="244"/>
      <c r="HE2027" s="244"/>
      <c r="HF2027" s="244"/>
      <c r="HG2027" s="244"/>
      <c r="HH2027" s="244"/>
      <c r="HI2027" s="244"/>
      <c r="HJ2027" s="244"/>
      <c r="HK2027" s="244"/>
      <c r="HL2027" s="244"/>
      <c r="HM2027" s="244"/>
      <c r="HN2027" s="244"/>
      <c r="HO2027" s="244"/>
      <c r="HP2027" s="244"/>
      <c r="HQ2027" s="244"/>
      <c r="HR2027" s="244"/>
      <c r="HS2027" s="244"/>
      <c r="HT2027" s="244"/>
      <c r="HU2027" s="244"/>
      <c r="HV2027" s="244"/>
      <c r="HW2027" s="244"/>
      <c r="HX2027" s="244"/>
      <c r="HY2027" s="244"/>
      <c r="HZ2027" s="244"/>
      <c r="IA2027" s="244"/>
      <c r="IB2027" s="244"/>
      <c r="IC2027" s="244"/>
      <c r="ID2027" s="244"/>
      <c r="IE2027" s="244"/>
      <c r="IF2027" s="244"/>
      <c r="IG2027" s="244"/>
      <c r="IH2027" s="244"/>
      <c r="II2027" s="244"/>
      <c r="IJ2027" s="244"/>
      <c r="IK2027" s="244"/>
      <c r="IL2027" s="244"/>
      <c r="IM2027" s="244"/>
      <c r="IN2027" s="244"/>
      <c r="IO2027" s="244"/>
      <c r="IP2027" s="244"/>
      <c r="IQ2027" s="244"/>
      <c r="IR2027" s="244"/>
      <c r="IS2027" s="244"/>
      <c r="IT2027" s="244"/>
      <c r="IU2027" s="244"/>
      <c r="IV2027" s="244"/>
    </row>
    <row r="2028" spans="1:256" s="245" customFormat="1" ht="18" customHeight="1">
      <c r="A2028" s="260"/>
      <c r="B2028" s="287" t="s">
        <v>903</v>
      </c>
      <c r="C2028" s="288"/>
      <c r="D2028" s="289"/>
      <c r="E2028" s="290"/>
      <c r="F2028" s="291">
        <v>0.1</v>
      </c>
      <c r="G2028" s="285">
        <f>G2020*F2028</f>
        <v>0</v>
      </c>
      <c r="H2028" s="286"/>
      <c r="I2028" s="244"/>
      <c r="J2028" s="244"/>
      <c r="K2028" s="244"/>
      <c r="L2028" s="244"/>
      <c r="M2028" s="244"/>
      <c r="N2028" s="244"/>
      <c r="O2028" s="244"/>
      <c r="P2028" s="244"/>
      <c r="Q2028" s="244"/>
      <c r="R2028" s="244"/>
      <c r="S2028" s="244"/>
      <c r="T2028" s="244"/>
      <c r="U2028" s="244"/>
      <c r="V2028" s="244"/>
      <c r="W2028" s="244"/>
      <c r="X2028" s="244"/>
      <c r="Y2028" s="244"/>
      <c r="Z2028" s="244"/>
      <c r="AA2028" s="244"/>
      <c r="AB2028" s="244"/>
      <c r="AC2028" s="244"/>
      <c r="AD2028" s="244"/>
      <c r="AE2028" s="244"/>
      <c r="AF2028" s="244"/>
      <c r="AG2028" s="244"/>
      <c r="AH2028" s="244"/>
      <c r="AI2028" s="244"/>
      <c r="AJ2028" s="244"/>
      <c r="AK2028" s="244"/>
      <c r="AL2028" s="244"/>
      <c r="AM2028" s="244"/>
      <c r="AN2028" s="244"/>
      <c r="AO2028" s="244"/>
      <c r="AP2028" s="244"/>
      <c r="AQ2028" s="244"/>
      <c r="AR2028" s="244"/>
      <c r="AS2028" s="244"/>
      <c r="AT2028" s="244"/>
      <c r="AU2028" s="244"/>
      <c r="AV2028" s="244"/>
      <c r="AW2028" s="244"/>
      <c r="AX2028" s="244"/>
      <c r="AY2028" s="244"/>
      <c r="AZ2028" s="244"/>
      <c r="BA2028" s="244"/>
      <c r="BB2028" s="244"/>
      <c r="BC2028" s="244"/>
      <c r="BD2028" s="244"/>
      <c r="BE2028" s="244"/>
      <c r="BF2028" s="244"/>
      <c r="BG2028" s="244"/>
      <c r="BH2028" s="244"/>
      <c r="BI2028" s="244"/>
      <c r="BJ2028" s="244"/>
      <c r="BK2028" s="244"/>
      <c r="BL2028" s="244"/>
      <c r="BM2028" s="244"/>
      <c r="BN2028" s="244"/>
      <c r="BO2028" s="244"/>
      <c r="BP2028" s="244"/>
      <c r="BQ2028" s="244"/>
      <c r="BR2028" s="244"/>
      <c r="BS2028" s="244"/>
      <c r="BT2028" s="244"/>
      <c r="BU2028" s="244"/>
      <c r="BV2028" s="244"/>
      <c r="BW2028" s="244"/>
      <c r="BX2028" s="244"/>
      <c r="BY2028" s="244"/>
      <c r="BZ2028" s="244"/>
      <c r="CA2028" s="244"/>
      <c r="CB2028" s="244"/>
      <c r="CC2028" s="244"/>
      <c r="CD2028" s="244"/>
      <c r="CE2028" s="244"/>
      <c r="CF2028" s="244"/>
      <c r="CG2028" s="244"/>
      <c r="CH2028" s="244"/>
      <c r="CI2028" s="244"/>
      <c r="CJ2028" s="244"/>
      <c r="CK2028" s="244"/>
      <c r="CL2028" s="244"/>
      <c r="CM2028" s="244"/>
      <c r="CN2028" s="244"/>
      <c r="CO2028" s="244"/>
      <c r="CP2028" s="244"/>
      <c r="CQ2028" s="244"/>
      <c r="CR2028" s="244"/>
      <c r="CS2028" s="244"/>
      <c r="CT2028" s="244"/>
      <c r="CU2028" s="244"/>
      <c r="CV2028" s="244"/>
      <c r="CW2028" s="244"/>
      <c r="CX2028" s="244"/>
      <c r="CY2028" s="244"/>
      <c r="CZ2028" s="244"/>
      <c r="DA2028" s="244"/>
      <c r="DB2028" s="244"/>
      <c r="DC2028" s="244"/>
      <c r="DD2028" s="244"/>
      <c r="DE2028" s="244"/>
      <c r="DF2028" s="244"/>
      <c r="DG2028" s="244"/>
      <c r="DH2028" s="244"/>
      <c r="DI2028" s="244"/>
      <c r="DJ2028" s="244"/>
      <c r="DK2028" s="244"/>
      <c r="DL2028" s="244"/>
      <c r="DM2028" s="244"/>
      <c r="DN2028" s="244"/>
      <c r="DO2028" s="244"/>
      <c r="DP2028" s="244"/>
      <c r="DQ2028" s="244"/>
      <c r="DR2028" s="244"/>
      <c r="DS2028" s="244"/>
      <c r="DT2028" s="244"/>
      <c r="DU2028" s="244"/>
      <c r="DV2028" s="244"/>
      <c r="DW2028" s="244"/>
      <c r="DX2028" s="244"/>
      <c r="DY2028" s="244"/>
      <c r="DZ2028" s="244"/>
      <c r="EA2028" s="244"/>
      <c r="EB2028" s="244"/>
      <c r="EC2028" s="244"/>
      <c r="ED2028" s="244"/>
      <c r="EE2028" s="244"/>
      <c r="EF2028" s="244"/>
      <c r="EG2028" s="244"/>
      <c r="EH2028" s="244"/>
      <c r="EI2028" s="244"/>
      <c r="EJ2028" s="244"/>
      <c r="EK2028" s="244"/>
      <c r="EL2028" s="244"/>
      <c r="EM2028" s="244"/>
      <c r="EN2028" s="244"/>
      <c r="EO2028" s="244"/>
      <c r="EP2028" s="244"/>
      <c r="EQ2028" s="244"/>
      <c r="ER2028" s="244"/>
      <c r="ES2028" s="244"/>
      <c r="ET2028" s="244"/>
      <c r="EU2028" s="244"/>
      <c r="EV2028" s="244"/>
      <c r="EW2028" s="244"/>
      <c r="EX2028" s="244"/>
      <c r="EY2028" s="244"/>
      <c r="EZ2028" s="244"/>
      <c r="FA2028" s="244"/>
      <c r="FB2028" s="244"/>
      <c r="FC2028" s="244"/>
      <c r="FD2028" s="244"/>
      <c r="FE2028" s="244"/>
      <c r="FF2028" s="244"/>
      <c r="FG2028" s="244"/>
      <c r="FH2028" s="244"/>
      <c r="FI2028" s="244"/>
      <c r="FJ2028" s="244"/>
      <c r="FK2028" s="244"/>
      <c r="FL2028" s="244"/>
      <c r="FM2028" s="244"/>
      <c r="FN2028" s="244"/>
      <c r="FO2028" s="244"/>
      <c r="FP2028" s="244"/>
      <c r="FQ2028" s="244"/>
      <c r="FR2028" s="244"/>
      <c r="FS2028" s="244"/>
      <c r="FT2028" s="244"/>
      <c r="FU2028" s="244"/>
      <c r="FV2028" s="244"/>
      <c r="FW2028" s="244"/>
      <c r="FX2028" s="244"/>
      <c r="FY2028" s="244"/>
      <c r="FZ2028" s="244"/>
      <c r="GA2028" s="244"/>
      <c r="GB2028" s="244"/>
      <c r="GC2028" s="244"/>
      <c r="GD2028" s="244"/>
      <c r="GE2028" s="244"/>
      <c r="GF2028" s="244"/>
      <c r="GG2028" s="244"/>
      <c r="GH2028" s="244"/>
      <c r="GI2028" s="244"/>
      <c r="GJ2028" s="244"/>
      <c r="GK2028" s="244"/>
      <c r="GL2028" s="244"/>
      <c r="GM2028" s="244"/>
      <c r="GN2028" s="244"/>
      <c r="GO2028" s="244"/>
      <c r="GP2028" s="244"/>
      <c r="GQ2028" s="244"/>
      <c r="GR2028" s="244"/>
      <c r="GS2028" s="244"/>
      <c r="GT2028" s="244"/>
      <c r="GU2028" s="244"/>
      <c r="GV2028" s="244"/>
      <c r="GW2028" s="244"/>
      <c r="GX2028" s="244"/>
      <c r="GY2028" s="244"/>
      <c r="GZ2028" s="244"/>
      <c r="HA2028" s="244"/>
      <c r="HB2028" s="244"/>
      <c r="HC2028" s="244"/>
      <c r="HD2028" s="244"/>
      <c r="HE2028" s="244"/>
      <c r="HF2028" s="244"/>
      <c r="HG2028" s="244"/>
      <c r="HH2028" s="244"/>
      <c r="HI2028" s="244"/>
      <c r="HJ2028" s="244"/>
      <c r="HK2028" s="244"/>
      <c r="HL2028" s="244"/>
      <c r="HM2028" s="244"/>
      <c r="HN2028" s="244"/>
      <c r="HO2028" s="244"/>
      <c r="HP2028" s="244"/>
      <c r="HQ2028" s="244"/>
      <c r="HR2028" s="244"/>
      <c r="HS2028" s="244"/>
      <c r="HT2028" s="244"/>
      <c r="HU2028" s="244"/>
      <c r="HV2028" s="244"/>
      <c r="HW2028" s="244"/>
      <c r="HX2028" s="244"/>
      <c r="HY2028" s="244"/>
      <c r="HZ2028" s="244"/>
      <c r="IA2028" s="244"/>
      <c r="IB2028" s="244"/>
      <c r="IC2028" s="244"/>
      <c r="ID2028" s="244"/>
      <c r="IE2028" s="244"/>
      <c r="IF2028" s="244"/>
      <c r="IG2028" s="244"/>
      <c r="IH2028" s="244"/>
      <c r="II2028" s="244"/>
      <c r="IJ2028" s="244"/>
      <c r="IK2028" s="244"/>
      <c r="IL2028" s="244"/>
      <c r="IM2028" s="244"/>
      <c r="IN2028" s="244"/>
      <c r="IO2028" s="244"/>
      <c r="IP2028" s="244"/>
      <c r="IQ2028" s="244"/>
      <c r="IR2028" s="244"/>
      <c r="IS2028" s="244"/>
      <c r="IT2028" s="244"/>
      <c r="IU2028" s="244"/>
      <c r="IV2028" s="244"/>
    </row>
    <row r="2029" spans="1:256" s="245" customFormat="1" ht="18" customHeight="1">
      <c r="A2029" s="260"/>
      <c r="B2029" s="287" t="s">
        <v>904</v>
      </c>
      <c r="C2029" s="288"/>
      <c r="D2029" s="289"/>
      <c r="E2029" s="290"/>
      <c r="F2029" s="291">
        <v>7.4999999999999997E-2</v>
      </c>
      <c r="G2029" s="285">
        <f>G2020*F2029</f>
        <v>0</v>
      </c>
      <c r="H2029" s="286"/>
      <c r="I2029" s="244"/>
      <c r="J2029" s="244"/>
      <c r="K2029" s="244"/>
      <c r="L2029" s="244"/>
      <c r="M2029" s="244"/>
      <c r="N2029" s="244"/>
      <c r="O2029" s="244"/>
      <c r="P2029" s="244"/>
      <c r="Q2029" s="244"/>
      <c r="R2029" s="244"/>
      <c r="S2029" s="244"/>
      <c r="T2029" s="244"/>
      <c r="U2029" s="244"/>
      <c r="V2029" s="244"/>
      <c r="W2029" s="244"/>
      <c r="X2029" s="244"/>
      <c r="Y2029" s="244"/>
      <c r="Z2029" s="244"/>
      <c r="AA2029" s="244"/>
      <c r="AB2029" s="244"/>
      <c r="AC2029" s="244"/>
      <c r="AD2029" s="244"/>
      <c r="AE2029" s="244"/>
      <c r="AF2029" s="244"/>
      <c r="AG2029" s="244"/>
      <c r="AH2029" s="244"/>
      <c r="AI2029" s="244"/>
      <c r="AJ2029" s="244"/>
      <c r="AK2029" s="244"/>
      <c r="AL2029" s="244"/>
      <c r="AM2029" s="244"/>
      <c r="AN2029" s="244"/>
      <c r="AO2029" s="244"/>
      <c r="AP2029" s="244"/>
      <c r="AQ2029" s="244"/>
      <c r="AR2029" s="244"/>
      <c r="AS2029" s="244"/>
      <c r="AT2029" s="244"/>
      <c r="AU2029" s="244"/>
      <c r="AV2029" s="244"/>
      <c r="AW2029" s="244"/>
      <c r="AX2029" s="244"/>
      <c r="AY2029" s="244"/>
      <c r="AZ2029" s="244"/>
      <c r="BA2029" s="244"/>
      <c r="BB2029" s="244"/>
      <c r="BC2029" s="244"/>
      <c r="BD2029" s="244"/>
      <c r="BE2029" s="244"/>
      <c r="BF2029" s="244"/>
      <c r="BG2029" s="244"/>
      <c r="BH2029" s="244"/>
      <c r="BI2029" s="244"/>
      <c r="BJ2029" s="244"/>
      <c r="BK2029" s="244"/>
      <c r="BL2029" s="244"/>
      <c r="BM2029" s="244"/>
      <c r="BN2029" s="244"/>
      <c r="BO2029" s="244"/>
      <c r="BP2029" s="244"/>
      <c r="BQ2029" s="244"/>
      <c r="BR2029" s="244"/>
      <c r="BS2029" s="244"/>
      <c r="BT2029" s="244"/>
      <c r="BU2029" s="244"/>
      <c r="BV2029" s="244"/>
      <c r="BW2029" s="244"/>
      <c r="BX2029" s="244"/>
      <c r="BY2029" s="244"/>
      <c r="BZ2029" s="244"/>
      <c r="CA2029" s="244"/>
      <c r="CB2029" s="244"/>
      <c r="CC2029" s="244"/>
      <c r="CD2029" s="244"/>
      <c r="CE2029" s="244"/>
      <c r="CF2029" s="244"/>
      <c r="CG2029" s="244"/>
      <c r="CH2029" s="244"/>
      <c r="CI2029" s="244"/>
      <c r="CJ2029" s="244"/>
      <c r="CK2029" s="244"/>
      <c r="CL2029" s="244"/>
      <c r="CM2029" s="244"/>
      <c r="CN2029" s="244"/>
      <c r="CO2029" s="244"/>
      <c r="CP2029" s="244"/>
      <c r="CQ2029" s="244"/>
      <c r="CR2029" s="244"/>
      <c r="CS2029" s="244"/>
      <c r="CT2029" s="244"/>
      <c r="CU2029" s="244"/>
      <c r="CV2029" s="244"/>
      <c r="CW2029" s="244"/>
      <c r="CX2029" s="244"/>
      <c r="CY2029" s="244"/>
      <c r="CZ2029" s="244"/>
      <c r="DA2029" s="244"/>
      <c r="DB2029" s="244"/>
      <c r="DC2029" s="244"/>
      <c r="DD2029" s="244"/>
      <c r="DE2029" s="244"/>
      <c r="DF2029" s="244"/>
      <c r="DG2029" s="244"/>
      <c r="DH2029" s="244"/>
      <c r="DI2029" s="244"/>
      <c r="DJ2029" s="244"/>
      <c r="DK2029" s="244"/>
      <c r="DL2029" s="244"/>
      <c r="DM2029" s="244"/>
      <c r="DN2029" s="244"/>
      <c r="DO2029" s="244"/>
      <c r="DP2029" s="244"/>
      <c r="DQ2029" s="244"/>
      <c r="DR2029" s="244"/>
      <c r="DS2029" s="244"/>
      <c r="DT2029" s="244"/>
      <c r="DU2029" s="244"/>
      <c r="DV2029" s="244"/>
      <c r="DW2029" s="244"/>
      <c r="DX2029" s="244"/>
      <c r="DY2029" s="244"/>
      <c r="DZ2029" s="244"/>
      <c r="EA2029" s="244"/>
      <c r="EB2029" s="244"/>
      <c r="EC2029" s="244"/>
      <c r="ED2029" s="244"/>
      <c r="EE2029" s="244"/>
      <c r="EF2029" s="244"/>
      <c r="EG2029" s="244"/>
      <c r="EH2029" s="244"/>
      <c r="EI2029" s="244"/>
      <c r="EJ2029" s="244"/>
      <c r="EK2029" s="244"/>
      <c r="EL2029" s="244"/>
      <c r="EM2029" s="244"/>
      <c r="EN2029" s="244"/>
      <c r="EO2029" s="244"/>
      <c r="EP2029" s="244"/>
      <c r="EQ2029" s="244"/>
      <c r="ER2029" s="244"/>
      <c r="ES2029" s="244"/>
      <c r="ET2029" s="244"/>
      <c r="EU2029" s="244"/>
      <c r="EV2029" s="244"/>
      <c r="EW2029" s="244"/>
      <c r="EX2029" s="244"/>
      <c r="EY2029" s="244"/>
      <c r="EZ2029" s="244"/>
      <c r="FA2029" s="244"/>
      <c r="FB2029" s="244"/>
      <c r="FC2029" s="244"/>
      <c r="FD2029" s="244"/>
      <c r="FE2029" s="244"/>
      <c r="FF2029" s="244"/>
      <c r="FG2029" s="244"/>
      <c r="FH2029" s="244"/>
      <c r="FI2029" s="244"/>
      <c r="FJ2029" s="244"/>
      <c r="FK2029" s="244"/>
      <c r="FL2029" s="244"/>
      <c r="FM2029" s="244"/>
      <c r="FN2029" s="244"/>
      <c r="FO2029" s="244"/>
      <c r="FP2029" s="244"/>
      <c r="FQ2029" s="244"/>
      <c r="FR2029" s="244"/>
      <c r="FS2029" s="244"/>
      <c r="FT2029" s="244"/>
      <c r="FU2029" s="244"/>
      <c r="FV2029" s="244"/>
      <c r="FW2029" s="244"/>
      <c r="FX2029" s="244"/>
      <c r="FY2029" s="244"/>
      <c r="FZ2029" s="244"/>
      <c r="GA2029" s="244"/>
      <c r="GB2029" s="244"/>
      <c r="GC2029" s="244"/>
      <c r="GD2029" s="244"/>
      <c r="GE2029" s="244"/>
      <c r="GF2029" s="244"/>
      <c r="GG2029" s="244"/>
      <c r="GH2029" s="244"/>
      <c r="GI2029" s="244"/>
      <c r="GJ2029" s="244"/>
      <c r="GK2029" s="244"/>
      <c r="GL2029" s="244"/>
      <c r="GM2029" s="244"/>
      <c r="GN2029" s="244"/>
      <c r="GO2029" s="244"/>
      <c r="GP2029" s="244"/>
      <c r="GQ2029" s="244"/>
      <c r="GR2029" s="244"/>
      <c r="GS2029" s="244"/>
      <c r="GT2029" s="244"/>
      <c r="GU2029" s="244"/>
      <c r="GV2029" s="244"/>
      <c r="GW2029" s="244"/>
      <c r="GX2029" s="244"/>
      <c r="GY2029" s="244"/>
      <c r="GZ2029" s="244"/>
      <c r="HA2029" s="244"/>
      <c r="HB2029" s="244"/>
      <c r="HC2029" s="244"/>
      <c r="HD2029" s="244"/>
      <c r="HE2029" s="244"/>
      <c r="HF2029" s="244"/>
      <c r="HG2029" s="244"/>
      <c r="HH2029" s="244"/>
      <c r="HI2029" s="244"/>
      <c r="HJ2029" s="244"/>
      <c r="HK2029" s="244"/>
      <c r="HL2029" s="244"/>
      <c r="HM2029" s="244"/>
      <c r="HN2029" s="244"/>
      <c r="HO2029" s="244"/>
      <c r="HP2029" s="244"/>
      <c r="HQ2029" s="244"/>
      <c r="HR2029" s="244"/>
      <c r="HS2029" s="244"/>
      <c r="HT2029" s="244"/>
      <c r="HU2029" s="244"/>
      <c r="HV2029" s="244"/>
      <c r="HW2029" s="244"/>
      <c r="HX2029" s="244"/>
      <c r="HY2029" s="244"/>
      <c r="HZ2029" s="244"/>
      <c r="IA2029" s="244"/>
      <c r="IB2029" s="244"/>
      <c r="IC2029" s="244"/>
      <c r="ID2029" s="244"/>
      <c r="IE2029" s="244"/>
      <c r="IF2029" s="244"/>
      <c r="IG2029" s="244"/>
      <c r="IH2029" s="244"/>
      <c r="II2029" s="244"/>
      <c r="IJ2029" s="244"/>
      <c r="IK2029" s="244"/>
      <c r="IL2029" s="244"/>
      <c r="IM2029" s="244"/>
      <c r="IN2029" s="244"/>
      <c r="IO2029" s="244"/>
      <c r="IP2029" s="244"/>
      <c r="IQ2029" s="244"/>
      <c r="IR2029" s="244"/>
      <c r="IS2029" s="244"/>
      <c r="IT2029" s="244"/>
      <c r="IU2029" s="244"/>
      <c r="IV2029" s="244"/>
    </row>
    <row r="2030" spans="1:256" s="245" customFormat="1" ht="18" customHeight="1">
      <c r="A2030" s="260"/>
      <c r="B2030" s="287" t="s">
        <v>905</v>
      </c>
      <c r="C2030" s="288"/>
      <c r="D2030" s="289"/>
      <c r="E2030" s="290"/>
      <c r="F2030" s="277" t="s">
        <v>906</v>
      </c>
      <c r="G2030" s="285">
        <v>0</v>
      </c>
      <c r="H2030" s="286"/>
      <c r="I2030" s="244"/>
      <c r="J2030" s="244"/>
      <c r="K2030" s="244"/>
      <c r="L2030" s="244"/>
      <c r="M2030" s="244"/>
      <c r="N2030" s="244"/>
      <c r="O2030" s="244"/>
      <c r="P2030" s="244"/>
      <c r="Q2030" s="244"/>
      <c r="R2030" s="244"/>
      <c r="S2030" s="244"/>
      <c r="T2030" s="244"/>
      <c r="U2030" s="244"/>
      <c r="V2030" s="244"/>
      <c r="W2030" s="244"/>
      <c r="X2030" s="244"/>
      <c r="Y2030" s="244"/>
      <c r="Z2030" s="244"/>
      <c r="AA2030" s="244"/>
      <c r="AB2030" s="244"/>
      <c r="AC2030" s="244"/>
      <c r="AD2030" s="244"/>
      <c r="AE2030" s="244"/>
      <c r="AF2030" s="244"/>
      <c r="AG2030" s="244"/>
      <c r="AH2030" s="244"/>
      <c r="AI2030" s="244"/>
      <c r="AJ2030" s="244"/>
      <c r="AK2030" s="244"/>
      <c r="AL2030" s="244"/>
      <c r="AM2030" s="244"/>
      <c r="AN2030" s="244"/>
      <c r="AO2030" s="244"/>
      <c r="AP2030" s="244"/>
      <c r="AQ2030" s="244"/>
      <c r="AR2030" s="244"/>
      <c r="AS2030" s="244"/>
      <c r="AT2030" s="244"/>
      <c r="AU2030" s="244"/>
      <c r="AV2030" s="244"/>
      <c r="AW2030" s="244"/>
      <c r="AX2030" s="244"/>
      <c r="AY2030" s="244"/>
      <c r="AZ2030" s="244"/>
      <c r="BA2030" s="244"/>
      <c r="BB2030" s="244"/>
      <c r="BC2030" s="244"/>
      <c r="BD2030" s="244"/>
      <c r="BE2030" s="244"/>
      <c r="BF2030" s="244"/>
      <c r="BG2030" s="244"/>
      <c r="BH2030" s="244"/>
      <c r="BI2030" s="244"/>
      <c r="BJ2030" s="244"/>
      <c r="BK2030" s="244"/>
      <c r="BL2030" s="244"/>
      <c r="BM2030" s="244"/>
      <c r="BN2030" s="244"/>
      <c r="BO2030" s="244"/>
      <c r="BP2030" s="244"/>
      <c r="BQ2030" s="244"/>
      <c r="BR2030" s="244"/>
      <c r="BS2030" s="244"/>
      <c r="BT2030" s="244"/>
      <c r="BU2030" s="244"/>
      <c r="BV2030" s="244"/>
      <c r="BW2030" s="244"/>
      <c r="BX2030" s="244"/>
      <c r="BY2030" s="244"/>
      <c r="BZ2030" s="244"/>
      <c r="CA2030" s="244"/>
      <c r="CB2030" s="244"/>
      <c r="CC2030" s="244"/>
      <c r="CD2030" s="244"/>
      <c r="CE2030" s="244"/>
      <c r="CF2030" s="244"/>
      <c r="CG2030" s="244"/>
      <c r="CH2030" s="244"/>
      <c r="CI2030" s="244"/>
      <c r="CJ2030" s="244"/>
      <c r="CK2030" s="244"/>
      <c r="CL2030" s="244"/>
      <c r="CM2030" s="244"/>
      <c r="CN2030" s="244"/>
      <c r="CO2030" s="244"/>
      <c r="CP2030" s="244"/>
      <c r="CQ2030" s="244"/>
      <c r="CR2030" s="244"/>
      <c r="CS2030" s="244"/>
      <c r="CT2030" s="244"/>
      <c r="CU2030" s="244"/>
      <c r="CV2030" s="244"/>
      <c r="CW2030" s="244"/>
      <c r="CX2030" s="244"/>
      <c r="CY2030" s="244"/>
      <c r="CZ2030" s="244"/>
      <c r="DA2030" s="244"/>
      <c r="DB2030" s="244"/>
      <c r="DC2030" s="244"/>
      <c r="DD2030" s="244"/>
      <c r="DE2030" s="244"/>
      <c r="DF2030" s="244"/>
      <c r="DG2030" s="244"/>
      <c r="DH2030" s="244"/>
      <c r="DI2030" s="244"/>
      <c r="DJ2030" s="244"/>
      <c r="DK2030" s="244"/>
      <c r="DL2030" s="244"/>
      <c r="DM2030" s="244"/>
      <c r="DN2030" s="244"/>
      <c r="DO2030" s="244"/>
      <c r="DP2030" s="244"/>
      <c r="DQ2030" s="244"/>
      <c r="DR2030" s="244"/>
      <c r="DS2030" s="244"/>
      <c r="DT2030" s="244"/>
      <c r="DU2030" s="244"/>
      <c r="DV2030" s="244"/>
      <c r="DW2030" s="244"/>
      <c r="DX2030" s="244"/>
      <c r="DY2030" s="244"/>
      <c r="DZ2030" s="244"/>
      <c r="EA2030" s="244"/>
      <c r="EB2030" s="244"/>
      <c r="EC2030" s="244"/>
      <c r="ED2030" s="244"/>
      <c r="EE2030" s="244"/>
      <c r="EF2030" s="244"/>
      <c r="EG2030" s="244"/>
      <c r="EH2030" s="244"/>
      <c r="EI2030" s="244"/>
      <c r="EJ2030" s="244"/>
      <c r="EK2030" s="244"/>
      <c r="EL2030" s="244"/>
      <c r="EM2030" s="244"/>
      <c r="EN2030" s="244"/>
      <c r="EO2030" s="244"/>
      <c r="EP2030" s="244"/>
      <c r="EQ2030" s="244"/>
      <c r="ER2030" s="244"/>
      <c r="ES2030" s="244"/>
      <c r="ET2030" s="244"/>
      <c r="EU2030" s="244"/>
      <c r="EV2030" s="244"/>
      <c r="EW2030" s="244"/>
      <c r="EX2030" s="244"/>
      <c r="EY2030" s="244"/>
      <c r="EZ2030" s="244"/>
      <c r="FA2030" s="244"/>
      <c r="FB2030" s="244"/>
      <c r="FC2030" s="244"/>
      <c r="FD2030" s="244"/>
      <c r="FE2030" s="244"/>
      <c r="FF2030" s="244"/>
      <c r="FG2030" s="244"/>
      <c r="FH2030" s="244"/>
      <c r="FI2030" s="244"/>
      <c r="FJ2030" s="244"/>
      <c r="FK2030" s="244"/>
      <c r="FL2030" s="244"/>
      <c r="FM2030" s="244"/>
      <c r="FN2030" s="244"/>
      <c r="FO2030" s="244"/>
      <c r="FP2030" s="244"/>
      <c r="FQ2030" s="244"/>
      <c r="FR2030" s="244"/>
      <c r="FS2030" s="244"/>
      <c r="FT2030" s="244"/>
      <c r="FU2030" s="244"/>
      <c r="FV2030" s="244"/>
      <c r="FW2030" s="244"/>
      <c r="FX2030" s="244"/>
      <c r="FY2030" s="244"/>
      <c r="FZ2030" s="244"/>
      <c r="GA2030" s="244"/>
      <c r="GB2030" s="244"/>
      <c r="GC2030" s="244"/>
      <c r="GD2030" s="244"/>
      <c r="GE2030" s="244"/>
      <c r="GF2030" s="244"/>
      <c r="GG2030" s="244"/>
      <c r="GH2030" s="244"/>
      <c r="GI2030" s="244"/>
      <c r="GJ2030" s="244"/>
      <c r="GK2030" s="244"/>
      <c r="GL2030" s="244"/>
      <c r="GM2030" s="244"/>
      <c r="GN2030" s="244"/>
      <c r="GO2030" s="244"/>
      <c r="GP2030" s="244"/>
      <c r="GQ2030" s="244"/>
      <c r="GR2030" s="244"/>
      <c r="GS2030" s="244"/>
      <c r="GT2030" s="244"/>
      <c r="GU2030" s="244"/>
      <c r="GV2030" s="244"/>
      <c r="GW2030" s="244"/>
      <c r="GX2030" s="244"/>
      <c r="GY2030" s="244"/>
      <c r="GZ2030" s="244"/>
      <c r="HA2030" s="244"/>
      <c r="HB2030" s="244"/>
      <c r="HC2030" s="244"/>
      <c r="HD2030" s="244"/>
      <c r="HE2030" s="244"/>
      <c r="HF2030" s="244"/>
      <c r="HG2030" s="244"/>
      <c r="HH2030" s="244"/>
      <c r="HI2030" s="244"/>
      <c r="HJ2030" s="244"/>
      <c r="HK2030" s="244"/>
      <c r="HL2030" s="244"/>
      <c r="HM2030" s="244"/>
      <c r="HN2030" s="244"/>
      <c r="HO2030" s="244"/>
      <c r="HP2030" s="244"/>
      <c r="HQ2030" s="244"/>
      <c r="HR2030" s="244"/>
      <c r="HS2030" s="244"/>
      <c r="HT2030" s="244"/>
      <c r="HU2030" s="244"/>
      <c r="HV2030" s="244"/>
      <c r="HW2030" s="244"/>
      <c r="HX2030" s="244"/>
      <c r="HY2030" s="244"/>
      <c r="HZ2030" s="244"/>
      <c r="IA2030" s="244"/>
      <c r="IB2030" s="244"/>
      <c r="IC2030" s="244"/>
      <c r="ID2030" s="244"/>
      <c r="IE2030" s="244"/>
      <c r="IF2030" s="244"/>
      <c r="IG2030" s="244"/>
      <c r="IH2030" s="244"/>
      <c r="II2030" s="244"/>
      <c r="IJ2030" s="244"/>
      <c r="IK2030" s="244"/>
      <c r="IL2030" s="244"/>
      <c r="IM2030" s="244"/>
      <c r="IN2030" s="244"/>
      <c r="IO2030" s="244"/>
      <c r="IP2030" s="244"/>
      <c r="IQ2030" s="244"/>
      <c r="IR2030" s="244"/>
      <c r="IS2030" s="244"/>
      <c r="IT2030" s="244"/>
      <c r="IU2030" s="244"/>
      <c r="IV2030" s="244"/>
    </row>
    <row r="2031" spans="1:256" s="245" customFormat="1" ht="18" customHeight="1">
      <c r="A2031" s="260"/>
      <c r="B2031" s="287" t="s">
        <v>907</v>
      </c>
      <c r="C2031" s="288"/>
      <c r="D2031" s="289"/>
      <c r="E2031" s="290"/>
      <c r="F2031" s="291">
        <v>0.01</v>
      </c>
      <c r="G2031" s="285">
        <f>G2020*F2031</f>
        <v>0</v>
      </c>
      <c r="H2031" s="286"/>
      <c r="I2031" s="244"/>
      <c r="J2031" s="244"/>
      <c r="K2031" s="244"/>
      <c r="L2031" s="244"/>
      <c r="M2031" s="244"/>
      <c r="N2031" s="244"/>
      <c r="O2031" s="244"/>
      <c r="P2031" s="244"/>
      <c r="Q2031" s="244"/>
      <c r="R2031" s="244"/>
      <c r="S2031" s="244"/>
      <c r="T2031" s="244"/>
      <c r="U2031" s="244"/>
      <c r="V2031" s="244"/>
      <c r="W2031" s="244"/>
      <c r="X2031" s="244"/>
      <c r="Y2031" s="244"/>
      <c r="Z2031" s="244"/>
      <c r="AA2031" s="244"/>
      <c r="AB2031" s="244"/>
      <c r="AC2031" s="244"/>
      <c r="AD2031" s="244"/>
      <c r="AE2031" s="244"/>
      <c r="AF2031" s="244"/>
      <c r="AG2031" s="244"/>
      <c r="AH2031" s="244"/>
      <c r="AI2031" s="244"/>
      <c r="AJ2031" s="244"/>
      <c r="AK2031" s="244"/>
      <c r="AL2031" s="244"/>
      <c r="AM2031" s="244"/>
      <c r="AN2031" s="244"/>
      <c r="AO2031" s="244"/>
      <c r="AP2031" s="244"/>
      <c r="AQ2031" s="244"/>
      <c r="AR2031" s="244"/>
      <c r="AS2031" s="244"/>
      <c r="AT2031" s="244"/>
      <c r="AU2031" s="244"/>
      <c r="AV2031" s="244"/>
      <c r="AW2031" s="244"/>
      <c r="AX2031" s="244"/>
      <c r="AY2031" s="244"/>
      <c r="AZ2031" s="244"/>
      <c r="BA2031" s="244"/>
      <c r="BB2031" s="244"/>
      <c r="BC2031" s="244"/>
      <c r="BD2031" s="244"/>
      <c r="BE2031" s="244"/>
      <c r="BF2031" s="244"/>
      <c r="BG2031" s="244"/>
      <c r="BH2031" s="244"/>
      <c r="BI2031" s="244"/>
      <c r="BJ2031" s="244"/>
      <c r="BK2031" s="244"/>
      <c r="BL2031" s="244"/>
      <c r="BM2031" s="244"/>
      <c r="BN2031" s="244"/>
      <c r="BO2031" s="244"/>
      <c r="BP2031" s="244"/>
      <c r="BQ2031" s="244"/>
      <c r="BR2031" s="244"/>
      <c r="BS2031" s="244"/>
      <c r="BT2031" s="244"/>
      <c r="BU2031" s="244"/>
      <c r="BV2031" s="244"/>
      <c r="BW2031" s="244"/>
      <c r="BX2031" s="244"/>
      <c r="BY2031" s="244"/>
      <c r="BZ2031" s="244"/>
      <c r="CA2031" s="244"/>
      <c r="CB2031" s="244"/>
      <c r="CC2031" s="244"/>
      <c r="CD2031" s="244"/>
      <c r="CE2031" s="244"/>
      <c r="CF2031" s="244"/>
      <c r="CG2031" s="244"/>
      <c r="CH2031" s="244"/>
      <c r="CI2031" s="244"/>
      <c r="CJ2031" s="244"/>
      <c r="CK2031" s="244"/>
      <c r="CL2031" s="244"/>
      <c r="CM2031" s="244"/>
      <c r="CN2031" s="244"/>
      <c r="CO2031" s="244"/>
      <c r="CP2031" s="244"/>
      <c r="CQ2031" s="244"/>
      <c r="CR2031" s="244"/>
      <c r="CS2031" s="244"/>
      <c r="CT2031" s="244"/>
      <c r="CU2031" s="244"/>
      <c r="CV2031" s="244"/>
      <c r="CW2031" s="244"/>
      <c r="CX2031" s="244"/>
      <c r="CY2031" s="244"/>
      <c r="CZ2031" s="244"/>
      <c r="DA2031" s="244"/>
      <c r="DB2031" s="244"/>
      <c r="DC2031" s="244"/>
      <c r="DD2031" s="244"/>
      <c r="DE2031" s="244"/>
      <c r="DF2031" s="244"/>
      <c r="DG2031" s="244"/>
      <c r="DH2031" s="244"/>
      <c r="DI2031" s="244"/>
      <c r="DJ2031" s="244"/>
      <c r="DK2031" s="244"/>
      <c r="DL2031" s="244"/>
      <c r="DM2031" s="244"/>
      <c r="DN2031" s="244"/>
      <c r="DO2031" s="244"/>
      <c r="DP2031" s="244"/>
      <c r="DQ2031" s="244"/>
      <c r="DR2031" s="244"/>
      <c r="DS2031" s="244"/>
      <c r="DT2031" s="244"/>
      <c r="DU2031" s="244"/>
      <c r="DV2031" s="244"/>
      <c r="DW2031" s="244"/>
      <c r="DX2031" s="244"/>
      <c r="DY2031" s="244"/>
      <c r="DZ2031" s="244"/>
      <c r="EA2031" s="244"/>
      <c r="EB2031" s="244"/>
      <c r="EC2031" s="244"/>
      <c r="ED2031" s="244"/>
      <c r="EE2031" s="244"/>
      <c r="EF2031" s="244"/>
      <c r="EG2031" s="244"/>
      <c r="EH2031" s="244"/>
      <c r="EI2031" s="244"/>
      <c r="EJ2031" s="244"/>
      <c r="EK2031" s="244"/>
      <c r="EL2031" s="244"/>
      <c r="EM2031" s="244"/>
      <c r="EN2031" s="244"/>
      <c r="EO2031" s="244"/>
      <c r="EP2031" s="244"/>
      <c r="EQ2031" s="244"/>
      <c r="ER2031" s="244"/>
      <c r="ES2031" s="244"/>
      <c r="ET2031" s="244"/>
      <c r="EU2031" s="244"/>
      <c r="EV2031" s="244"/>
      <c r="EW2031" s="244"/>
      <c r="EX2031" s="244"/>
      <c r="EY2031" s="244"/>
      <c r="EZ2031" s="244"/>
      <c r="FA2031" s="244"/>
      <c r="FB2031" s="244"/>
      <c r="FC2031" s="244"/>
      <c r="FD2031" s="244"/>
      <c r="FE2031" s="244"/>
      <c r="FF2031" s="244"/>
      <c r="FG2031" s="244"/>
      <c r="FH2031" s="244"/>
      <c r="FI2031" s="244"/>
      <c r="FJ2031" s="244"/>
      <c r="FK2031" s="244"/>
      <c r="FL2031" s="244"/>
      <c r="FM2031" s="244"/>
      <c r="FN2031" s="244"/>
      <c r="FO2031" s="244"/>
      <c r="FP2031" s="244"/>
      <c r="FQ2031" s="244"/>
      <c r="FR2031" s="244"/>
      <c r="FS2031" s="244"/>
      <c r="FT2031" s="244"/>
      <c r="FU2031" s="244"/>
      <c r="FV2031" s="244"/>
      <c r="FW2031" s="244"/>
      <c r="FX2031" s="244"/>
      <c r="FY2031" s="244"/>
      <c r="FZ2031" s="244"/>
      <c r="GA2031" s="244"/>
      <c r="GB2031" s="244"/>
      <c r="GC2031" s="244"/>
      <c r="GD2031" s="244"/>
      <c r="GE2031" s="244"/>
      <c r="GF2031" s="244"/>
      <c r="GG2031" s="244"/>
      <c r="GH2031" s="244"/>
      <c r="GI2031" s="244"/>
      <c r="GJ2031" s="244"/>
      <c r="GK2031" s="244"/>
      <c r="GL2031" s="244"/>
      <c r="GM2031" s="244"/>
      <c r="GN2031" s="244"/>
      <c r="GO2031" s="244"/>
      <c r="GP2031" s="244"/>
      <c r="GQ2031" s="244"/>
      <c r="GR2031" s="244"/>
      <c r="GS2031" s="244"/>
      <c r="GT2031" s="244"/>
      <c r="GU2031" s="244"/>
      <c r="GV2031" s="244"/>
      <c r="GW2031" s="244"/>
      <c r="GX2031" s="244"/>
      <c r="GY2031" s="244"/>
      <c r="GZ2031" s="244"/>
      <c r="HA2031" s="244"/>
      <c r="HB2031" s="244"/>
      <c r="HC2031" s="244"/>
      <c r="HD2031" s="244"/>
      <c r="HE2031" s="244"/>
      <c r="HF2031" s="244"/>
      <c r="HG2031" s="244"/>
      <c r="HH2031" s="244"/>
      <c r="HI2031" s="244"/>
      <c r="HJ2031" s="244"/>
      <c r="HK2031" s="244"/>
      <c r="HL2031" s="244"/>
      <c r="HM2031" s="244"/>
      <c r="HN2031" s="244"/>
      <c r="HO2031" s="244"/>
      <c r="HP2031" s="244"/>
      <c r="HQ2031" s="244"/>
      <c r="HR2031" s="244"/>
      <c r="HS2031" s="244"/>
      <c r="HT2031" s="244"/>
      <c r="HU2031" s="244"/>
      <c r="HV2031" s="244"/>
      <c r="HW2031" s="244"/>
      <c r="HX2031" s="244"/>
      <c r="HY2031" s="244"/>
      <c r="HZ2031" s="244"/>
      <c r="IA2031" s="244"/>
      <c r="IB2031" s="244"/>
      <c r="IC2031" s="244"/>
      <c r="ID2031" s="244"/>
      <c r="IE2031" s="244"/>
      <c r="IF2031" s="244"/>
      <c r="IG2031" s="244"/>
      <c r="IH2031" s="244"/>
      <c r="II2031" s="244"/>
      <c r="IJ2031" s="244"/>
      <c r="IK2031" s="244"/>
      <c r="IL2031" s="244"/>
      <c r="IM2031" s="244"/>
      <c r="IN2031" s="244"/>
      <c r="IO2031" s="244"/>
      <c r="IP2031" s="244"/>
      <c r="IQ2031" s="244"/>
      <c r="IR2031" s="244"/>
      <c r="IS2031" s="244"/>
      <c r="IT2031" s="244"/>
      <c r="IU2031" s="244"/>
      <c r="IV2031" s="244"/>
    </row>
    <row r="2032" spans="1:256" s="245" customFormat="1" ht="18" customHeight="1">
      <c r="A2032" s="260"/>
      <c r="B2032" s="287" t="s">
        <v>908</v>
      </c>
      <c r="C2032" s="288"/>
      <c r="D2032" s="289"/>
      <c r="E2032" s="251"/>
      <c r="F2032" s="288" t="s">
        <v>906</v>
      </c>
      <c r="G2032" s="292">
        <v>0</v>
      </c>
      <c r="H2032" s="286"/>
      <c r="I2032" s="244"/>
      <c r="J2032" s="244"/>
      <c r="K2032" s="244"/>
      <c r="L2032" s="244"/>
      <c r="M2032" s="244"/>
      <c r="N2032" s="244"/>
      <c r="O2032" s="244"/>
      <c r="P2032" s="244"/>
      <c r="Q2032" s="244"/>
      <c r="R2032" s="244"/>
      <c r="S2032" s="244"/>
      <c r="T2032" s="244"/>
      <c r="U2032" s="244"/>
      <c r="V2032" s="244"/>
      <c r="W2032" s="244"/>
      <c r="X2032" s="244"/>
      <c r="Y2032" s="244"/>
      <c r="Z2032" s="244"/>
      <c r="AA2032" s="244"/>
      <c r="AB2032" s="244"/>
      <c r="AC2032" s="244"/>
      <c r="AD2032" s="244"/>
      <c r="AE2032" s="244"/>
      <c r="AF2032" s="244"/>
      <c r="AG2032" s="244"/>
      <c r="AH2032" s="244"/>
      <c r="AI2032" s="244"/>
      <c r="AJ2032" s="244"/>
      <c r="AK2032" s="244"/>
      <c r="AL2032" s="244"/>
      <c r="AM2032" s="244"/>
      <c r="AN2032" s="244"/>
      <c r="AO2032" s="244"/>
      <c r="AP2032" s="244"/>
      <c r="AQ2032" s="244"/>
      <c r="AR2032" s="244"/>
      <c r="AS2032" s="244"/>
      <c r="AT2032" s="244"/>
      <c r="AU2032" s="244"/>
      <c r="AV2032" s="244"/>
      <c r="AW2032" s="244"/>
      <c r="AX2032" s="244"/>
      <c r="AY2032" s="244"/>
      <c r="AZ2032" s="244"/>
      <c r="BA2032" s="244"/>
      <c r="BB2032" s="244"/>
      <c r="BC2032" s="244"/>
      <c r="BD2032" s="244"/>
      <c r="BE2032" s="244"/>
      <c r="BF2032" s="244"/>
      <c r="BG2032" s="244"/>
      <c r="BH2032" s="244"/>
      <c r="BI2032" s="244"/>
      <c r="BJ2032" s="244"/>
      <c r="BK2032" s="244"/>
      <c r="BL2032" s="244"/>
      <c r="BM2032" s="244"/>
      <c r="BN2032" s="244"/>
      <c r="BO2032" s="244"/>
      <c r="BP2032" s="244"/>
      <c r="BQ2032" s="244"/>
      <c r="BR2032" s="244"/>
      <c r="BS2032" s="244"/>
      <c r="BT2032" s="244"/>
      <c r="BU2032" s="244"/>
      <c r="BV2032" s="244"/>
      <c r="BW2032" s="244"/>
      <c r="BX2032" s="244"/>
      <c r="BY2032" s="244"/>
      <c r="BZ2032" s="244"/>
      <c r="CA2032" s="244"/>
      <c r="CB2032" s="244"/>
      <c r="CC2032" s="244"/>
      <c r="CD2032" s="244"/>
      <c r="CE2032" s="244"/>
      <c r="CF2032" s="244"/>
      <c r="CG2032" s="244"/>
      <c r="CH2032" s="244"/>
      <c r="CI2032" s="244"/>
      <c r="CJ2032" s="244"/>
      <c r="CK2032" s="244"/>
      <c r="CL2032" s="244"/>
      <c r="CM2032" s="244"/>
      <c r="CN2032" s="244"/>
      <c r="CO2032" s="244"/>
      <c r="CP2032" s="244"/>
      <c r="CQ2032" s="244"/>
      <c r="CR2032" s="244"/>
      <c r="CS2032" s="244"/>
      <c r="CT2032" s="244"/>
      <c r="CU2032" s="244"/>
      <c r="CV2032" s="244"/>
      <c r="CW2032" s="244"/>
      <c r="CX2032" s="244"/>
      <c r="CY2032" s="244"/>
      <c r="CZ2032" s="244"/>
      <c r="DA2032" s="244"/>
      <c r="DB2032" s="244"/>
      <c r="DC2032" s="244"/>
      <c r="DD2032" s="244"/>
      <c r="DE2032" s="244"/>
      <c r="DF2032" s="244"/>
      <c r="DG2032" s="244"/>
      <c r="DH2032" s="244"/>
      <c r="DI2032" s="244"/>
      <c r="DJ2032" s="244"/>
      <c r="DK2032" s="244"/>
      <c r="DL2032" s="244"/>
      <c r="DM2032" s="244"/>
      <c r="DN2032" s="244"/>
      <c r="DO2032" s="244"/>
      <c r="DP2032" s="244"/>
      <c r="DQ2032" s="244"/>
      <c r="DR2032" s="244"/>
      <c r="DS2032" s="244"/>
      <c r="DT2032" s="244"/>
      <c r="DU2032" s="244"/>
      <c r="DV2032" s="244"/>
      <c r="DW2032" s="244"/>
      <c r="DX2032" s="244"/>
      <c r="DY2032" s="244"/>
      <c r="DZ2032" s="244"/>
      <c r="EA2032" s="244"/>
      <c r="EB2032" s="244"/>
      <c r="EC2032" s="244"/>
      <c r="ED2032" s="244"/>
      <c r="EE2032" s="244"/>
      <c r="EF2032" s="244"/>
      <c r="EG2032" s="244"/>
      <c r="EH2032" s="244"/>
      <c r="EI2032" s="244"/>
      <c r="EJ2032" s="244"/>
      <c r="EK2032" s="244"/>
      <c r="EL2032" s="244"/>
      <c r="EM2032" s="244"/>
      <c r="EN2032" s="244"/>
      <c r="EO2032" s="244"/>
      <c r="EP2032" s="244"/>
      <c r="EQ2032" s="244"/>
      <c r="ER2032" s="244"/>
      <c r="ES2032" s="244"/>
      <c r="ET2032" s="244"/>
      <c r="EU2032" s="244"/>
      <c r="EV2032" s="244"/>
      <c r="EW2032" s="244"/>
      <c r="EX2032" s="244"/>
      <c r="EY2032" s="244"/>
      <c r="EZ2032" s="244"/>
      <c r="FA2032" s="244"/>
      <c r="FB2032" s="244"/>
      <c r="FC2032" s="244"/>
      <c r="FD2032" s="244"/>
      <c r="FE2032" s="244"/>
      <c r="FF2032" s="244"/>
      <c r="FG2032" s="244"/>
      <c r="FH2032" s="244"/>
      <c r="FI2032" s="244"/>
      <c r="FJ2032" s="244"/>
      <c r="FK2032" s="244"/>
      <c r="FL2032" s="244"/>
      <c r="FM2032" s="244"/>
      <c r="FN2032" s="244"/>
      <c r="FO2032" s="244"/>
      <c r="FP2032" s="244"/>
      <c r="FQ2032" s="244"/>
      <c r="FR2032" s="244"/>
      <c r="FS2032" s="244"/>
      <c r="FT2032" s="244"/>
      <c r="FU2032" s="244"/>
      <c r="FV2032" s="244"/>
      <c r="FW2032" s="244"/>
      <c r="FX2032" s="244"/>
      <c r="FY2032" s="244"/>
      <c r="FZ2032" s="244"/>
      <c r="GA2032" s="244"/>
      <c r="GB2032" s="244"/>
      <c r="GC2032" s="244"/>
      <c r="GD2032" s="244"/>
      <c r="GE2032" s="244"/>
      <c r="GF2032" s="244"/>
      <c r="GG2032" s="244"/>
      <c r="GH2032" s="244"/>
      <c r="GI2032" s="244"/>
      <c r="GJ2032" s="244"/>
      <c r="GK2032" s="244"/>
      <c r="GL2032" s="244"/>
      <c r="GM2032" s="244"/>
      <c r="GN2032" s="244"/>
      <c r="GO2032" s="244"/>
      <c r="GP2032" s="244"/>
      <c r="GQ2032" s="244"/>
      <c r="GR2032" s="244"/>
      <c r="GS2032" s="244"/>
      <c r="GT2032" s="244"/>
      <c r="GU2032" s="244"/>
      <c r="GV2032" s="244"/>
      <c r="GW2032" s="244"/>
      <c r="GX2032" s="244"/>
      <c r="GY2032" s="244"/>
      <c r="GZ2032" s="244"/>
      <c r="HA2032" s="244"/>
      <c r="HB2032" s="244"/>
      <c r="HC2032" s="244"/>
      <c r="HD2032" s="244"/>
      <c r="HE2032" s="244"/>
      <c r="HF2032" s="244"/>
      <c r="HG2032" s="244"/>
      <c r="HH2032" s="244"/>
      <c r="HI2032" s="244"/>
      <c r="HJ2032" s="244"/>
      <c r="HK2032" s="244"/>
      <c r="HL2032" s="244"/>
      <c r="HM2032" s="244"/>
      <c r="HN2032" s="244"/>
      <c r="HO2032" s="244"/>
      <c r="HP2032" s="244"/>
      <c r="HQ2032" s="244"/>
      <c r="HR2032" s="244"/>
      <c r="HS2032" s="244"/>
      <c r="HT2032" s="244"/>
      <c r="HU2032" s="244"/>
      <c r="HV2032" s="244"/>
      <c r="HW2032" s="244"/>
      <c r="HX2032" s="244"/>
      <c r="HY2032" s="244"/>
      <c r="HZ2032" s="244"/>
      <c r="IA2032" s="244"/>
      <c r="IB2032" s="244"/>
      <c r="IC2032" s="244"/>
      <c r="ID2032" s="244"/>
      <c r="IE2032" s="244"/>
      <c r="IF2032" s="244"/>
      <c r="IG2032" s="244"/>
      <c r="IH2032" s="244"/>
      <c r="II2032" s="244"/>
      <c r="IJ2032" s="244"/>
      <c r="IK2032" s="244"/>
      <c r="IL2032" s="244"/>
      <c r="IM2032" s="244"/>
      <c r="IN2032" s="244"/>
      <c r="IO2032" s="244"/>
      <c r="IP2032" s="244"/>
      <c r="IQ2032" s="244"/>
      <c r="IR2032" s="244"/>
      <c r="IS2032" s="244"/>
      <c r="IT2032" s="244"/>
      <c r="IU2032" s="244"/>
      <c r="IV2032" s="244"/>
    </row>
    <row r="2033" spans="1:256" s="245" customFormat="1">
      <c r="A2033" s="260"/>
      <c r="C2033" s="288"/>
      <c r="D2033" s="289"/>
      <c r="E2033" s="251"/>
      <c r="F2033" s="288"/>
      <c r="G2033" s="292"/>
      <c r="H2033" s="286"/>
      <c r="I2033" s="244"/>
      <c r="J2033" s="244"/>
      <c r="K2033" s="244"/>
      <c r="L2033" s="244"/>
      <c r="M2033" s="244"/>
      <c r="N2033" s="244"/>
      <c r="O2033" s="244"/>
      <c r="P2033" s="244"/>
      <c r="Q2033" s="244"/>
      <c r="R2033" s="244"/>
      <c r="S2033" s="244"/>
      <c r="T2033" s="244"/>
      <c r="U2033" s="244"/>
      <c r="V2033" s="244"/>
      <c r="W2033" s="244"/>
      <c r="X2033" s="244"/>
      <c r="Y2033" s="244"/>
      <c r="Z2033" s="244"/>
      <c r="AA2033" s="244"/>
      <c r="AB2033" s="244"/>
      <c r="AC2033" s="244"/>
      <c r="AD2033" s="244"/>
      <c r="AE2033" s="244"/>
      <c r="AF2033" s="244"/>
      <c r="AG2033" s="244"/>
      <c r="AH2033" s="244"/>
      <c r="AI2033" s="244"/>
      <c r="AJ2033" s="244"/>
      <c r="AK2033" s="244"/>
      <c r="AL2033" s="244"/>
      <c r="AM2033" s="244"/>
      <c r="AN2033" s="244"/>
      <c r="AO2033" s="244"/>
      <c r="AP2033" s="244"/>
      <c r="AQ2033" s="244"/>
      <c r="AR2033" s="244"/>
      <c r="AS2033" s="244"/>
      <c r="AT2033" s="244"/>
      <c r="AU2033" s="244"/>
      <c r="AV2033" s="244"/>
      <c r="AW2033" s="244"/>
      <c r="AX2033" s="244"/>
      <c r="AY2033" s="244"/>
      <c r="AZ2033" s="244"/>
      <c r="BA2033" s="244"/>
      <c r="BB2033" s="244"/>
      <c r="BC2033" s="244"/>
      <c r="BD2033" s="244"/>
      <c r="BE2033" s="244"/>
      <c r="BF2033" s="244"/>
      <c r="BG2033" s="244"/>
      <c r="BH2033" s="244"/>
      <c r="BI2033" s="244"/>
      <c r="BJ2033" s="244"/>
      <c r="BK2033" s="244"/>
      <c r="BL2033" s="244"/>
      <c r="BM2033" s="244"/>
      <c r="BN2033" s="244"/>
      <c r="BO2033" s="244"/>
      <c r="BP2033" s="244"/>
      <c r="BQ2033" s="244"/>
      <c r="BR2033" s="244"/>
      <c r="BS2033" s="244"/>
      <c r="BT2033" s="244"/>
      <c r="BU2033" s="244"/>
      <c r="BV2033" s="244"/>
      <c r="BW2033" s="244"/>
      <c r="BX2033" s="244"/>
      <c r="BY2033" s="244"/>
      <c r="BZ2033" s="244"/>
      <c r="CA2033" s="244"/>
      <c r="CB2033" s="244"/>
      <c r="CC2033" s="244"/>
      <c r="CD2033" s="244"/>
      <c r="CE2033" s="244"/>
      <c r="CF2033" s="244"/>
      <c r="CG2033" s="244"/>
      <c r="CH2033" s="244"/>
      <c r="CI2033" s="244"/>
      <c r="CJ2033" s="244"/>
      <c r="CK2033" s="244"/>
      <c r="CL2033" s="244"/>
      <c r="CM2033" s="244"/>
      <c r="CN2033" s="244"/>
      <c r="CO2033" s="244"/>
      <c r="CP2033" s="244"/>
      <c r="CQ2033" s="244"/>
      <c r="CR2033" s="244"/>
      <c r="CS2033" s="244"/>
      <c r="CT2033" s="244"/>
      <c r="CU2033" s="244"/>
      <c r="CV2033" s="244"/>
      <c r="CW2033" s="244"/>
      <c r="CX2033" s="244"/>
      <c r="CY2033" s="244"/>
      <c r="CZ2033" s="244"/>
      <c r="DA2033" s="244"/>
      <c r="DB2033" s="244"/>
      <c r="DC2033" s="244"/>
      <c r="DD2033" s="244"/>
      <c r="DE2033" s="244"/>
      <c r="DF2033" s="244"/>
      <c r="DG2033" s="244"/>
      <c r="DH2033" s="244"/>
      <c r="DI2033" s="244"/>
      <c r="DJ2033" s="244"/>
      <c r="DK2033" s="244"/>
      <c r="DL2033" s="244"/>
      <c r="DM2033" s="244"/>
      <c r="DN2033" s="244"/>
      <c r="DO2033" s="244"/>
      <c r="DP2033" s="244"/>
      <c r="DQ2033" s="244"/>
      <c r="DR2033" s="244"/>
      <c r="DS2033" s="244"/>
      <c r="DT2033" s="244"/>
      <c r="DU2033" s="244"/>
      <c r="DV2033" s="244"/>
      <c r="DW2033" s="244"/>
      <c r="DX2033" s="244"/>
      <c r="DY2033" s="244"/>
      <c r="DZ2033" s="244"/>
      <c r="EA2033" s="244"/>
      <c r="EB2033" s="244"/>
      <c r="EC2033" s="244"/>
      <c r="ED2033" s="244"/>
      <c r="EE2033" s="244"/>
      <c r="EF2033" s="244"/>
      <c r="EG2033" s="244"/>
      <c r="EH2033" s="244"/>
      <c r="EI2033" s="244"/>
      <c r="EJ2033" s="244"/>
      <c r="EK2033" s="244"/>
      <c r="EL2033" s="244"/>
      <c r="EM2033" s="244"/>
      <c r="EN2033" s="244"/>
      <c r="EO2033" s="244"/>
      <c r="EP2033" s="244"/>
      <c r="EQ2033" s="244"/>
      <c r="ER2033" s="244"/>
      <c r="ES2033" s="244"/>
      <c r="ET2033" s="244"/>
      <c r="EU2033" s="244"/>
      <c r="EV2033" s="244"/>
      <c r="EW2033" s="244"/>
      <c r="EX2033" s="244"/>
      <c r="EY2033" s="244"/>
      <c r="EZ2033" s="244"/>
      <c r="FA2033" s="244"/>
      <c r="FB2033" s="244"/>
      <c r="FC2033" s="244"/>
      <c r="FD2033" s="244"/>
      <c r="FE2033" s="244"/>
      <c r="FF2033" s="244"/>
      <c r="FG2033" s="244"/>
      <c r="FH2033" s="244"/>
      <c r="FI2033" s="244"/>
      <c r="FJ2033" s="244"/>
      <c r="FK2033" s="244"/>
      <c r="FL2033" s="244"/>
      <c r="FM2033" s="244"/>
      <c r="FN2033" s="244"/>
      <c r="FO2033" s="244"/>
      <c r="FP2033" s="244"/>
      <c r="FQ2033" s="244"/>
      <c r="FR2033" s="244"/>
      <c r="FS2033" s="244"/>
      <c r="FT2033" s="244"/>
      <c r="FU2033" s="244"/>
      <c r="FV2033" s="244"/>
      <c r="FW2033" s="244"/>
      <c r="FX2033" s="244"/>
      <c r="FY2033" s="244"/>
      <c r="FZ2033" s="244"/>
      <c r="GA2033" s="244"/>
      <c r="GB2033" s="244"/>
      <c r="GC2033" s="244"/>
      <c r="GD2033" s="244"/>
      <c r="GE2033" s="244"/>
      <c r="GF2033" s="244"/>
      <c r="GG2033" s="244"/>
      <c r="GH2033" s="244"/>
      <c r="GI2033" s="244"/>
      <c r="GJ2033" s="244"/>
      <c r="GK2033" s="244"/>
      <c r="GL2033" s="244"/>
      <c r="GM2033" s="244"/>
      <c r="GN2033" s="244"/>
      <c r="GO2033" s="244"/>
      <c r="GP2033" s="244"/>
      <c r="GQ2033" s="244"/>
      <c r="GR2033" s="244"/>
      <c r="GS2033" s="244"/>
      <c r="GT2033" s="244"/>
      <c r="GU2033" s="244"/>
      <c r="GV2033" s="244"/>
      <c r="GW2033" s="244"/>
      <c r="GX2033" s="244"/>
      <c r="GY2033" s="244"/>
      <c r="GZ2033" s="244"/>
      <c r="HA2033" s="244"/>
      <c r="HB2033" s="244"/>
      <c r="HC2033" s="244"/>
      <c r="HD2033" s="244"/>
      <c r="HE2033" s="244"/>
      <c r="HF2033" s="244"/>
      <c r="HG2033" s="244"/>
      <c r="HH2033" s="244"/>
      <c r="HI2033" s="244"/>
      <c r="HJ2033" s="244"/>
      <c r="HK2033" s="244"/>
      <c r="HL2033" s="244"/>
      <c r="HM2033" s="244"/>
      <c r="HN2033" s="244"/>
      <c r="HO2033" s="244"/>
      <c r="HP2033" s="244"/>
      <c r="HQ2033" s="244"/>
      <c r="HR2033" s="244"/>
      <c r="HS2033" s="244"/>
      <c r="HT2033" s="244"/>
      <c r="HU2033" s="244"/>
      <c r="HV2033" s="244"/>
      <c r="HW2033" s="244"/>
      <c r="HX2033" s="244"/>
      <c r="HY2033" s="244"/>
      <c r="HZ2033" s="244"/>
      <c r="IA2033" s="244"/>
      <c r="IB2033" s="244"/>
      <c r="IC2033" s="244"/>
      <c r="ID2033" s="244"/>
      <c r="IE2033" s="244"/>
      <c r="IF2033" s="244"/>
      <c r="IG2033" s="244"/>
      <c r="IH2033" s="244"/>
      <c r="II2033" s="244"/>
      <c r="IJ2033" s="244"/>
      <c r="IK2033" s="244"/>
      <c r="IL2033" s="244"/>
      <c r="IM2033" s="244"/>
      <c r="IN2033" s="244"/>
      <c r="IO2033" s="244"/>
      <c r="IP2033" s="244"/>
      <c r="IQ2033" s="244"/>
      <c r="IR2033" s="244"/>
      <c r="IS2033" s="244"/>
      <c r="IT2033" s="244"/>
      <c r="IU2033" s="244"/>
      <c r="IV2033" s="244"/>
    </row>
    <row r="2034" spans="1:256" s="245" customFormat="1">
      <c r="A2034" s="293"/>
      <c r="B2034" s="294" t="s">
        <v>909</v>
      </c>
      <c r="C2034" s="294"/>
      <c r="D2034" s="294"/>
      <c r="E2034" s="294"/>
      <c r="F2034" s="295" t="s">
        <v>35</v>
      </c>
      <c r="G2034" s="296">
        <f>SUM(G2023:G2032)</f>
        <v>0</v>
      </c>
      <c r="H2034" s="243"/>
      <c r="I2034" s="244"/>
      <c r="J2034" s="243"/>
      <c r="K2034" s="244"/>
      <c r="L2034" s="244"/>
      <c r="M2034" s="244"/>
      <c r="N2034" s="244"/>
      <c r="O2034" s="244"/>
      <c r="P2034" s="244"/>
      <c r="Q2034" s="244"/>
      <c r="R2034" s="244"/>
      <c r="S2034" s="244"/>
      <c r="T2034" s="244"/>
      <c r="U2034" s="244"/>
      <c r="V2034" s="244"/>
      <c r="W2034" s="244"/>
      <c r="X2034" s="244"/>
      <c r="Y2034" s="244"/>
      <c r="Z2034" s="244"/>
      <c r="AA2034" s="244"/>
      <c r="AB2034" s="244"/>
      <c r="AC2034" s="244"/>
      <c r="AD2034" s="244"/>
      <c r="AE2034" s="244"/>
      <c r="AF2034" s="244"/>
      <c r="AG2034" s="244"/>
      <c r="AH2034" s="244"/>
      <c r="AI2034" s="244"/>
      <c r="AJ2034" s="244"/>
      <c r="AK2034" s="244"/>
      <c r="AL2034" s="244"/>
      <c r="AM2034" s="244"/>
      <c r="AN2034" s="244"/>
      <c r="AO2034" s="244"/>
      <c r="AP2034" s="244"/>
      <c r="AQ2034" s="244"/>
      <c r="AR2034" s="244"/>
      <c r="AS2034" s="244"/>
      <c r="AT2034" s="244"/>
      <c r="AU2034" s="244"/>
      <c r="AV2034" s="244"/>
      <c r="AW2034" s="244"/>
      <c r="AX2034" s="244"/>
      <c r="AY2034" s="244"/>
      <c r="AZ2034" s="244"/>
      <c r="BA2034" s="244"/>
      <c r="BB2034" s="244"/>
      <c r="BC2034" s="244"/>
      <c r="BD2034" s="244"/>
      <c r="BE2034" s="244"/>
      <c r="BF2034" s="244"/>
      <c r="BG2034" s="244"/>
      <c r="BH2034" s="244"/>
      <c r="BI2034" s="244"/>
      <c r="BJ2034" s="244"/>
      <c r="BK2034" s="244"/>
      <c r="BL2034" s="244"/>
      <c r="BM2034" s="244"/>
      <c r="BN2034" s="244"/>
      <c r="BO2034" s="244"/>
      <c r="BP2034" s="244"/>
      <c r="BQ2034" s="244"/>
      <c r="BR2034" s="244"/>
      <c r="BS2034" s="244"/>
      <c r="BT2034" s="244"/>
      <c r="BU2034" s="244"/>
      <c r="BV2034" s="244"/>
      <c r="BW2034" s="244"/>
      <c r="BX2034" s="244"/>
      <c r="BY2034" s="244"/>
      <c r="BZ2034" s="244"/>
      <c r="CA2034" s="244"/>
      <c r="CB2034" s="244"/>
      <c r="CC2034" s="244"/>
      <c r="CD2034" s="244"/>
      <c r="CE2034" s="244"/>
      <c r="CF2034" s="244"/>
      <c r="CG2034" s="244"/>
      <c r="CH2034" s="244"/>
      <c r="CI2034" s="244"/>
      <c r="CJ2034" s="244"/>
      <c r="CK2034" s="244"/>
      <c r="CL2034" s="244"/>
      <c r="CM2034" s="244"/>
      <c r="CN2034" s="244"/>
      <c r="CO2034" s="244"/>
      <c r="CP2034" s="244"/>
      <c r="CQ2034" s="244"/>
      <c r="CR2034" s="244"/>
      <c r="CS2034" s="244"/>
      <c r="CT2034" s="244"/>
      <c r="CU2034" s="244"/>
      <c r="CV2034" s="244"/>
      <c r="CW2034" s="244"/>
      <c r="CX2034" s="244"/>
      <c r="CY2034" s="244"/>
      <c r="CZ2034" s="244"/>
      <c r="DA2034" s="244"/>
      <c r="DB2034" s="244"/>
      <c r="DC2034" s="244"/>
      <c r="DD2034" s="244"/>
      <c r="DE2034" s="244"/>
      <c r="DF2034" s="244"/>
      <c r="DG2034" s="244"/>
      <c r="DH2034" s="244"/>
      <c r="DI2034" s="244"/>
      <c r="DJ2034" s="244"/>
      <c r="DK2034" s="244"/>
      <c r="DL2034" s="244"/>
      <c r="DM2034" s="244"/>
      <c r="DN2034" s="244"/>
      <c r="DO2034" s="244"/>
      <c r="DP2034" s="244"/>
      <c r="DQ2034" s="244"/>
      <c r="DR2034" s="244"/>
      <c r="DS2034" s="244"/>
      <c r="DT2034" s="244"/>
      <c r="DU2034" s="244"/>
      <c r="DV2034" s="244"/>
      <c r="DW2034" s="244"/>
      <c r="DX2034" s="244"/>
      <c r="DY2034" s="244"/>
      <c r="DZ2034" s="244"/>
      <c r="EA2034" s="244"/>
      <c r="EB2034" s="244"/>
      <c r="EC2034" s="244"/>
      <c r="ED2034" s="244"/>
      <c r="EE2034" s="244"/>
      <c r="EF2034" s="244"/>
      <c r="EG2034" s="244"/>
      <c r="EH2034" s="244"/>
      <c r="EI2034" s="244"/>
      <c r="EJ2034" s="244"/>
      <c r="EK2034" s="244"/>
      <c r="EL2034" s="244"/>
      <c r="EM2034" s="244"/>
      <c r="EN2034" s="244"/>
      <c r="EO2034" s="244"/>
      <c r="EP2034" s="244"/>
      <c r="EQ2034" s="244"/>
      <c r="ER2034" s="244"/>
      <c r="ES2034" s="244"/>
      <c r="ET2034" s="244"/>
      <c r="EU2034" s="244"/>
      <c r="EV2034" s="244"/>
      <c r="EW2034" s="244"/>
      <c r="EX2034" s="244"/>
      <c r="EY2034" s="244"/>
      <c r="EZ2034" s="244"/>
      <c r="FA2034" s="244"/>
      <c r="FB2034" s="244"/>
      <c r="FC2034" s="244"/>
      <c r="FD2034" s="244"/>
      <c r="FE2034" s="244"/>
      <c r="FF2034" s="244"/>
      <c r="FG2034" s="244"/>
      <c r="FH2034" s="244"/>
      <c r="FI2034" s="244"/>
      <c r="FJ2034" s="244"/>
      <c r="FK2034" s="244"/>
      <c r="FL2034" s="244"/>
      <c r="FM2034" s="244"/>
      <c r="FN2034" s="244"/>
      <c r="FO2034" s="244"/>
      <c r="FP2034" s="244"/>
      <c r="FQ2034" s="244"/>
      <c r="FR2034" s="244"/>
      <c r="FS2034" s="244"/>
      <c r="FT2034" s="244"/>
      <c r="FU2034" s="244"/>
      <c r="FV2034" s="244"/>
      <c r="FW2034" s="244"/>
      <c r="FX2034" s="244"/>
      <c r="FY2034" s="244"/>
      <c r="FZ2034" s="244"/>
      <c r="GA2034" s="244"/>
      <c r="GB2034" s="244"/>
      <c r="GC2034" s="244"/>
      <c r="GD2034" s="244"/>
      <c r="GE2034" s="244"/>
      <c r="GF2034" s="244"/>
      <c r="GG2034" s="244"/>
      <c r="GH2034" s="244"/>
      <c r="GI2034" s="244"/>
      <c r="GJ2034" s="244"/>
      <c r="GK2034" s="244"/>
      <c r="GL2034" s="244"/>
      <c r="GM2034" s="244"/>
      <c r="GN2034" s="244"/>
      <c r="GO2034" s="244"/>
      <c r="GP2034" s="244"/>
      <c r="GQ2034" s="244"/>
      <c r="GR2034" s="244"/>
      <c r="GS2034" s="244"/>
      <c r="GT2034" s="244"/>
      <c r="GU2034" s="244"/>
      <c r="GV2034" s="244"/>
      <c r="GW2034" s="244"/>
      <c r="GX2034" s="244"/>
      <c r="GY2034" s="244"/>
      <c r="GZ2034" s="244"/>
      <c r="HA2034" s="244"/>
      <c r="HB2034" s="244"/>
      <c r="HC2034" s="244"/>
      <c r="HD2034" s="244"/>
      <c r="HE2034" s="244"/>
      <c r="HF2034" s="244"/>
      <c r="HG2034" s="244"/>
      <c r="HH2034" s="244"/>
      <c r="HI2034" s="244"/>
      <c r="HJ2034" s="244"/>
      <c r="HK2034" s="244"/>
      <c r="HL2034" s="244"/>
      <c r="HM2034" s="244"/>
      <c r="HN2034" s="244"/>
      <c r="HO2034" s="244"/>
      <c r="HP2034" s="244"/>
      <c r="HQ2034" s="244"/>
      <c r="HR2034" s="244"/>
      <c r="HS2034" s="244"/>
      <c r="HT2034" s="244"/>
      <c r="HU2034" s="244"/>
      <c r="HV2034" s="244"/>
      <c r="HW2034" s="244"/>
      <c r="HX2034" s="244"/>
      <c r="HY2034" s="244"/>
      <c r="HZ2034" s="244"/>
      <c r="IA2034" s="244"/>
      <c r="IB2034" s="244"/>
      <c r="IC2034" s="244"/>
      <c r="ID2034" s="244"/>
      <c r="IE2034" s="244"/>
      <c r="IF2034" s="244"/>
      <c r="IG2034" s="244"/>
      <c r="IH2034" s="244"/>
      <c r="II2034" s="244"/>
      <c r="IJ2034" s="244"/>
      <c r="IK2034" s="244"/>
      <c r="IL2034" s="244"/>
      <c r="IM2034" s="244"/>
      <c r="IN2034" s="244"/>
      <c r="IO2034" s="244"/>
      <c r="IP2034" s="244"/>
      <c r="IQ2034" s="244"/>
      <c r="IR2034" s="244"/>
      <c r="IS2034" s="244"/>
      <c r="IT2034" s="244"/>
      <c r="IU2034" s="244"/>
      <c r="IV2034" s="244"/>
    </row>
    <row r="2035" spans="1:256" s="245" customFormat="1">
      <c r="A2035" s="293"/>
      <c r="B2035" s="297"/>
      <c r="C2035" s="284"/>
      <c r="D2035" s="298"/>
      <c r="E2035" s="299"/>
      <c r="F2035" s="284"/>
      <c r="G2035" s="285"/>
      <c r="H2035" s="243"/>
      <c r="I2035" s="244"/>
      <c r="J2035" s="243"/>
      <c r="K2035" s="244"/>
      <c r="L2035" s="244"/>
      <c r="M2035" s="244"/>
      <c r="N2035" s="244"/>
      <c r="O2035" s="244"/>
      <c r="P2035" s="244"/>
      <c r="Q2035" s="244"/>
      <c r="R2035" s="244"/>
      <c r="S2035" s="244"/>
      <c r="T2035" s="244"/>
      <c r="U2035" s="244"/>
      <c r="V2035" s="244"/>
      <c r="W2035" s="244"/>
      <c r="X2035" s="244"/>
      <c r="Y2035" s="244"/>
      <c r="Z2035" s="244"/>
      <c r="AA2035" s="244"/>
      <c r="AB2035" s="244"/>
      <c r="AC2035" s="244"/>
      <c r="AD2035" s="244"/>
      <c r="AE2035" s="244"/>
      <c r="AF2035" s="244"/>
      <c r="AG2035" s="244"/>
      <c r="AH2035" s="244"/>
      <c r="AI2035" s="244"/>
      <c r="AJ2035" s="244"/>
      <c r="AK2035" s="244"/>
      <c r="AL2035" s="244"/>
      <c r="AM2035" s="244"/>
      <c r="AN2035" s="244"/>
      <c r="AO2035" s="244"/>
      <c r="AP2035" s="244"/>
      <c r="AQ2035" s="244"/>
      <c r="AR2035" s="244"/>
      <c r="AS2035" s="244"/>
      <c r="AT2035" s="244"/>
      <c r="AU2035" s="244"/>
      <c r="AV2035" s="244"/>
      <c r="AW2035" s="244"/>
      <c r="AX2035" s="244"/>
      <c r="AY2035" s="244"/>
      <c r="AZ2035" s="244"/>
      <c r="BA2035" s="244"/>
      <c r="BB2035" s="244"/>
      <c r="BC2035" s="244"/>
      <c r="BD2035" s="244"/>
      <c r="BE2035" s="244"/>
      <c r="BF2035" s="244"/>
      <c r="BG2035" s="244"/>
      <c r="BH2035" s="244"/>
      <c r="BI2035" s="244"/>
      <c r="BJ2035" s="244"/>
      <c r="BK2035" s="244"/>
      <c r="BL2035" s="244"/>
      <c r="BM2035" s="244"/>
      <c r="BN2035" s="244"/>
      <c r="BO2035" s="244"/>
      <c r="BP2035" s="244"/>
      <c r="BQ2035" s="244"/>
      <c r="BR2035" s="244"/>
      <c r="BS2035" s="244"/>
      <c r="BT2035" s="244"/>
      <c r="BU2035" s="244"/>
      <c r="BV2035" s="244"/>
      <c r="BW2035" s="244"/>
      <c r="BX2035" s="244"/>
      <c r="BY2035" s="244"/>
      <c r="BZ2035" s="244"/>
      <c r="CA2035" s="244"/>
      <c r="CB2035" s="244"/>
      <c r="CC2035" s="244"/>
      <c r="CD2035" s="244"/>
      <c r="CE2035" s="244"/>
      <c r="CF2035" s="244"/>
      <c r="CG2035" s="244"/>
      <c r="CH2035" s="244"/>
      <c r="CI2035" s="244"/>
      <c r="CJ2035" s="244"/>
      <c r="CK2035" s="244"/>
      <c r="CL2035" s="244"/>
      <c r="CM2035" s="244"/>
      <c r="CN2035" s="244"/>
      <c r="CO2035" s="244"/>
      <c r="CP2035" s="244"/>
      <c r="CQ2035" s="244"/>
      <c r="CR2035" s="244"/>
      <c r="CS2035" s="244"/>
      <c r="CT2035" s="244"/>
      <c r="CU2035" s="244"/>
      <c r="CV2035" s="244"/>
      <c r="CW2035" s="244"/>
      <c r="CX2035" s="244"/>
      <c r="CY2035" s="244"/>
      <c r="CZ2035" s="244"/>
      <c r="DA2035" s="244"/>
      <c r="DB2035" s="244"/>
      <c r="DC2035" s="244"/>
      <c r="DD2035" s="244"/>
      <c r="DE2035" s="244"/>
      <c r="DF2035" s="244"/>
      <c r="DG2035" s="244"/>
      <c r="DH2035" s="244"/>
      <c r="DI2035" s="244"/>
      <c r="DJ2035" s="244"/>
      <c r="DK2035" s="244"/>
      <c r="DL2035" s="244"/>
      <c r="DM2035" s="244"/>
      <c r="DN2035" s="244"/>
      <c r="DO2035" s="244"/>
      <c r="DP2035" s="244"/>
      <c r="DQ2035" s="244"/>
      <c r="DR2035" s="244"/>
      <c r="DS2035" s="244"/>
      <c r="DT2035" s="244"/>
      <c r="DU2035" s="244"/>
      <c r="DV2035" s="244"/>
      <c r="DW2035" s="244"/>
      <c r="DX2035" s="244"/>
      <c r="DY2035" s="244"/>
      <c r="DZ2035" s="244"/>
      <c r="EA2035" s="244"/>
      <c r="EB2035" s="244"/>
      <c r="EC2035" s="244"/>
      <c r="ED2035" s="244"/>
      <c r="EE2035" s="244"/>
      <c r="EF2035" s="244"/>
      <c r="EG2035" s="244"/>
      <c r="EH2035" s="244"/>
      <c r="EI2035" s="244"/>
      <c r="EJ2035" s="244"/>
      <c r="EK2035" s="244"/>
      <c r="EL2035" s="244"/>
      <c r="EM2035" s="244"/>
      <c r="EN2035" s="244"/>
      <c r="EO2035" s="244"/>
      <c r="EP2035" s="244"/>
      <c r="EQ2035" s="244"/>
      <c r="ER2035" s="244"/>
      <c r="ES2035" s="244"/>
      <c r="ET2035" s="244"/>
      <c r="EU2035" s="244"/>
      <c r="EV2035" s="244"/>
      <c r="EW2035" s="244"/>
      <c r="EX2035" s="244"/>
      <c r="EY2035" s="244"/>
      <c r="EZ2035" s="244"/>
      <c r="FA2035" s="244"/>
      <c r="FB2035" s="244"/>
      <c r="FC2035" s="244"/>
      <c r="FD2035" s="244"/>
      <c r="FE2035" s="244"/>
      <c r="FF2035" s="244"/>
      <c r="FG2035" s="244"/>
      <c r="FH2035" s="244"/>
      <c r="FI2035" s="244"/>
      <c r="FJ2035" s="244"/>
      <c r="FK2035" s="244"/>
      <c r="FL2035" s="244"/>
      <c r="FM2035" s="244"/>
      <c r="FN2035" s="244"/>
      <c r="FO2035" s="244"/>
      <c r="FP2035" s="244"/>
      <c r="FQ2035" s="244"/>
      <c r="FR2035" s="244"/>
      <c r="FS2035" s="244"/>
      <c r="FT2035" s="244"/>
      <c r="FU2035" s="244"/>
      <c r="FV2035" s="244"/>
      <c r="FW2035" s="244"/>
      <c r="FX2035" s="244"/>
      <c r="FY2035" s="244"/>
      <c r="FZ2035" s="244"/>
      <c r="GA2035" s="244"/>
      <c r="GB2035" s="244"/>
      <c r="GC2035" s="244"/>
      <c r="GD2035" s="244"/>
      <c r="GE2035" s="244"/>
      <c r="GF2035" s="244"/>
      <c r="GG2035" s="244"/>
      <c r="GH2035" s="244"/>
      <c r="GI2035" s="244"/>
      <c r="GJ2035" s="244"/>
      <c r="GK2035" s="244"/>
      <c r="GL2035" s="244"/>
      <c r="GM2035" s="244"/>
      <c r="GN2035" s="244"/>
      <c r="GO2035" s="244"/>
      <c r="GP2035" s="244"/>
      <c r="GQ2035" s="244"/>
      <c r="GR2035" s="244"/>
      <c r="GS2035" s="244"/>
      <c r="GT2035" s="244"/>
      <c r="GU2035" s="244"/>
      <c r="GV2035" s="244"/>
      <c r="GW2035" s="244"/>
      <c r="GX2035" s="244"/>
      <c r="GY2035" s="244"/>
      <c r="GZ2035" s="244"/>
      <c r="HA2035" s="244"/>
      <c r="HB2035" s="244"/>
      <c r="HC2035" s="244"/>
      <c r="HD2035" s="244"/>
      <c r="HE2035" s="244"/>
      <c r="HF2035" s="244"/>
      <c r="HG2035" s="244"/>
      <c r="HH2035" s="244"/>
      <c r="HI2035" s="244"/>
      <c r="HJ2035" s="244"/>
      <c r="HK2035" s="244"/>
      <c r="HL2035" s="244"/>
      <c r="HM2035" s="244"/>
      <c r="HN2035" s="244"/>
      <c r="HO2035" s="244"/>
      <c r="HP2035" s="244"/>
      <c r="HQ2035" s="244"/>
      <c r="HR2035" s="244"/>
      <c r="HS2035" s="244"/>
      <c r="HT2035" s="244"/>
      <c r="HU2035" s="244"/>
      <c r="HV2035" s="244"/>
      <c r="HW2035" s="244"/>
      <c r="HX2035" s="244"/>
      <c r="HY2035" s="244"/>
      <c r="HZ2035" s="244"/>
      <c r="IA2035" s="244"/>
      <c r="IB2035" s="244"/>
      <c r="IC2035" s="244"/>
      <c r="ID2035" s="244"/>
      <c r="IE2035" s="244"/>
      <c r="IF2035" s="244"/>
      <c r="IG2035" s="244"/>
      <c r="IH2035" s="244"/>
      <c r="II2035" s="244"/>
      <c r="IJ2035" s="244"/>
      <c r="IK2035" s="244"/>
      <c r="IL2035" s="244"/>
      <c r="IM2035" s="244"/>
      <c r="IN2035" s="244"/>
      <c r="IO2035" s="244"/>
      <c r="IP2035" s="244"/>
      <c r="IQ2035" s="244"/>
      <c r="IR2035" s="244"/>
      <c r="IS2035" s="244"/>
      <c r="IT2035" s="244"/>
      <c r="IU2035" s="244"/>
      <c r="IV2035" s="244"/>
    </row>
    <row r="2036" spans="1:256" s="303" customFormat="1">
      <c r="A2036" s="300"/>
      <c r="B2036" s="301" t="s">
        <v>910</v>
      </c>
      <c r="C2036" s="301"/>
      <c r="D2036" s="301"/>
      <c r="E2036" s="301"/>
      <c r="F2036" s="295" t="s">
        <v>35</v>
      </c>
      <c r="G2036" s="296">
        <f>G2034+G2020</f>
        <v>0</v>
      </c>
      <c r="H2036" s="302"/>
      <c r="J2036" s="304"/>
      <c r="K2036" s="304"/>
      <c r="L2036" s="304"/>
      <c r="M2036" s="304"/>
    </row>
    <row r="2037" spans="1:256" s="245" customFormat="1">
      <c r="A2037" s="293"/>
      <c r="B2037" s="297"/>
      <c r="C2037" s="284"/>
      <c r="D2037" s="298"/>
      <c r="E2037" s="299"/>
      <c r="F2037" s="284"/>
      <c r="G2037" s="285"/>
      <c r="H2037" s="243"/>
      <c r="I2037" s="244"/>
      <c r="J2037" s="243"/>
      <c r="K2037" s="244"/>
      <c r="L2037" s="244"/>
      <c r="M2037" s="244"/>
      <c r="N2037" s="244"/>
      <c r="O2037" s="244"/>
      <c r="P2037" s="244"/>
      <c r="Q2037" s="244"/>
      <c r="R2037" s="244"/>
      <c r="S2037" s="244"/>
      <c r="T2037" s="244"/>
      <c r="U2037" s="244"/>
      <c r="V2037" s="244"/>
      <c r="W2037" s="244"/>
      <c r="X2037" s="244"/>
      <c r="Y2037" s="244"/>
      <c r="Z2037" s="244"/>
      <c r="AA2037" s="244"/>
      <c r="AB2037" s="244"/>
      <c r="AC2037" s="244"/>
      <c r="AD2037" s="244"/>
      <c r="AE2037" s="244"/>
      <c r="AF2037" s="244"/>
      <c r="AG2037" s="244"/>
      <c r="AH2037" s="244"/>
      <c r="AI2037" s="244"/>
      <c r="AJ2037" s="244"/>
      <c r="AK2037" s="244"/>
      <c r="AL2037" s="244"/>
      <c r="AM2037" s="244"/>
      <c r="AN2037" s="244"/>
      <c r="AO2037" s="244"/>
      <c r="AP2037" s="244"/>
      <c r="AQ2037" s="244"/>
      <c r="AR2037" s="244"/>
      <c r="AS2037" s="244"/>
      <c r="AT2037" s="244"/>
      <c r="AU2037" s="244"/>
      <c r="AV2037" s="244"/>
      <c r="AW2037" s="244"/>
      <c r="AX2037" s="244"/>
      <c r="AY2037" s="244"/>
      <c r="AZ2037" s="244"/>
      <c r="BA2037" s="244"/>
      <c r="BB2037" s="244"/>
      <c r="BC2037" s="244"/>
      <c r="BD2037" s="244"/>
      <c r="BE2037" s="244"/>
      <c r="BF2037" s="244"/>
      <c r="BG2037" s="244"/>
      <c r="BH2037" s="244"/>
      <c r="BI2037" s="244"/>
      <c r="BJ2037" s="244"/>
      <c r="BK2037" s="244"/>
      <c r="BL2037" s="244"/>
      <c r="BM2037" s="244"/>
      <c r="BN2037" s="244"/>
      <c r="BO2037" s="244"/>
      <c r="BP2037" s="244"/>
      <c r="BQ2037" s="244"/>
      <c r="BR2037" s="244"/>
      <c r="BS2037" s="244"/>
      <c r="BT2037" s="244"/>
      <c r="BU2037" s="244"/>
      <c r="BV2037" s="244"/>
      <c r="BW2037" s="244"/>
      <c r="BX2037" s="244"/>
      <c r="BY2037" s="244"/>
      <c r="BZ2037" s="244"/>
      <c r="CA2037" s="244"/>
      <c r="CB2037" s="244"/>
      <c r="CC2037" s="244"/>
      <c r="CD2037" s="244"/>
      <c r="CE2037" s="244"/>
      <c r="CF2037" s="244"/>
      <c r="CG2037" s="244"/>
      <c r="CH2037" s="244"/>
      <c r="CI2037" s="244"/>
      <c r="CJ2037" s="244"/>
      <c r="CK2037" s="244"/>
      <c r="CL2037" s="244"/>
      <c r="CM2037" s="244"/>
      <c r="CN2037" s="244"/>
      <c r="CO2037" s="244"/>
      <c r="CP2037" s="244"/>
      <c r="CQ2037" s="244"/>
      <c r="CR2037" s="244"/>
      <c r="CS2037" s="244"/>
      <c r="CT2037" s="244"/>
      <c r="CU2037" s="244"/>
      <c r="CV2037" s="244"/>
      <c r="CW2037" s="244"/>
      <c r="CX2037" s="244"/>
      <c r="CY2037" s="244"/>
      <c r="CZ2037" s="244"/>
      <c r="DA2037" s="244"/>
      <c r="DB2037" s="244"/>
      <c r="DC2037" s="244"/>
      <c r="DD2037" s="244"/>
      <c r="DE2037" s="244"/>
      <c r="DF2037" s="244"/>
      <c r="DG2037" s="244"/>
      <c r="DH2037" s="244"/>
      <c r="DI2037" s="244"/>
      <c r="DJ2037" s="244"/>
      <c r="DK2037" s="244"/>
      <c r="DL2037" s="244"/>
      <c r="DM2037" s="244"/>
      <c r="DN2037" s="244"/>
      <c r="DO2037" s="244"/>
      <c r="DP2037" s="244"/>
      <c r="DQ2037" s="244"/>
      <c r="DR2037" s="244"/>
      <c r="DS2037" s="244"/>
      <c r="DT2037" s="244"/>
      <c r="DU2037" s="244"/>
      <c r="DV2037" s="244"/>
      <c r="DW2037" s="244"/>
      <c r="DX2037" s="244"/>
      <c r="DY2037" s="244"/>
      <c r="DZ2037" s="244"/>
      <c r="EA2037" s="244"/>
      <c r="EB2037" s="244"/>
      <c r="EC2037" s="244"/>
      <c r="ED2037" s="244"/>
      <c r="EE2037" s="244"/>
      <c r="EF2037" s="244"/>
      <c r="EG2037" s="244"/>
      <c r="EH2037" s="244"/>
      <c r="EI2037" s="244"/>
      <c r="EJ2037" s="244"/>
      <c r="EK2037" s="244"/>
      <c r="EL2037" s="244"/>
      <c r="EM2037" s="244"/>
      <c r="EN2037" s="244"/>
      <c r="EO2037" s="244"/>
      <c r="EP2037" s="244"/>
      <c r="EQ2037" s="244"/>
      <c r="ER2037" s="244"/>
      <c r="ES2037" s="244"/>
      <c r="ET2037" s="244"/>
      <c r="EU2037" s="244"/>
      <c r="EV2037" s="244"/>
      <c r="EW2037" s="244"/>
      <c r="EX2037" s="244"/>
      <c r="EY2037" s="244"/>
      <c r="EZ2037" s="244"/>
      <c r="FA2037" s="244"/>
      <c r="FB2037" s="244"/>
      <c r="FC2037" s="244"/>
      <c r="FD2037" s="244"/>
      <c r="FE2037" s="244"/>
      <c r="FF2037" s="244"/>
      <c r="FG2037" s="244"/>
      <c r="FH2037" s="244"/>
      <c r="FI2037" s="244"/>
      <c r="FJ2037" s="244"/>
      <c r="FK2037" s="244"/>
      <c r="FL2037" s="244"/>
      <c r="FM2037" s="244"/>
      <c r="FN2037" s="244"/>
      <c r="FO2037" s="244"/>
      <c r="FP2037" s="244"/>
      <c r="FQ2037" s="244"/>
      <c r="FR2037" s="244"/>
      <c r="FS2037" s="244"/>
      <c r="FT2037" s="244"/>
      <c r="FU2037" s="244"/>
      <c r="FV2037" s="244"/>
      <c r="FW2037" s="244"/>
      <c r="FX2037" s="244"/>
      <c r="FY2037" s="244"/>
      <c r="FZ2037" s="244"/>
      <c r="GA2037" s="244"/>
      <c r="GB2037" s="244"/>
      <c r="GC2037" s="244"/>
      <c r="GD2037" s="244"/>
      <c r="GE2037" s="244"/>
      <c r="GF2037" s="244"/>
      <c r="GG2037" s="244"/>
      <c r="GH2037" s="244"/>
      <c r="GI2037" s="244"/>
      <c r="GJ2037" s="244"/>
      <c r="GK2037" s="244"/>
      <c r="GL2037" s="244"/>
      <c r="GM2037" s="244"/>
      <c r="GN2037" s="244"/>
      <c r="GO2037" s="244"/>
      <c r="GP2037" s="244"/>
      <c r="GQ2037" s="244"/>
      <c r="GR2037" s="244"/>
      <c r="GS2037" s="244"/>
      <c r="GT2037" s="244"/>
      <c r="GU2037" s="244"/>
      <c r="GV2037" s="244"/>
      <c r="GW2037" s="244"/>
      <c r="GX2037" s="244"/>
      <c r="GY2037" s="244"/>
      <c r="GZ2037" s="244"/>
      <c r="HA2037" s="244"/>
      <c r="HB2037" s="244"/>
      <c r="HC2037" s="244"/>
      <c r="HD2037" s="244"/>
      <c r="HE2037" s="244"/>
      <c r="HF2037" s="244"/>
      <c r="HG2037" s="244"/>
      <c r="HH2037" s="244"/>
      <c r="HI2037" s="244"/>
      <c r="HJ2037" s="244"/>
      <c r="HK2037" s="244"/>
      <c r="HL2037" s="244"/>
      <c r="HM2037" s="244"/>
      <c r="HN2037" s="244"/>
      <c r="HO2037" s="244"/>
      <c r="HP2037" s="244"/>
      <c r="HQ2037" s="244"/>
      <c r="HR2037" s="244"/>
      <c r="HS2037" s="244"/>
      <c r="HT2037" s="244"/>
      <c r="HU2037" s="244"/>
      <c r="HV2037" s="244"/>
      <c r="HW2037" s="244"/>
      <c r="HX2037" s="244"/>
      <c r="HY2037" s="244"/>
      <c r="HZ2037" s="244"/>
      <c r="IA2037" s="244"/>
      <c r="IB2037" s="244"/>
      <c r="IC2037" s="244"/>
      <c r="ID2037" s="244"/>
      <c r="IE2037" s="244"/>
      <c r="IF2037" s="244"/>
      <c r="IG2037" s="244"/>
      <c r="IH2037" s="244"/>
      <c r="II2037" s="244"/>
      <c r="IJ2037" s="244"/>
      <c r="IK2037" s="244"/>
      <c r="IL2037" s="244"/>
      <c r="IM2037" s="244"/>
      <c r="IN2037" s="244"/>
      <c r="IO2037" s="244"/>
      <c r="IP2037" s="244"/>
      <c r="IQ2037" s="244"/>
      <c r="IR2037" s="244"/>
      <c r="IS2037" s="244"/>
      <c r="IT2037" s="244"/>
      <c r="IU2037" s="244"/>
      <c r="IV2037" s="244"/>
    </row>
    <row r="2038" spans="1:256" s="245" customFormat="1">
      <c r="A2038" s="293"/>
      <c r="B2038" s="297"/>
      <c r="C2038" s="284"/>
      <c r="D2038" s="298"/>
      <c r="E2038" s="299"/>
      <c r="F2038" s="284"/>
      <c r="G2038" s="285"/>
      <c r="H2038" s="243"/>
      <c r="I2038" s="244"/>
      <c r="J2038" s="243"/>
      <c r="K2038" s="244"/>
      <c r="L2038" s="244"/>
      <c r="M2038" s="244"/>
      <c r="N2038" s="244"/>
      <c r="O2038" s="244"/>
      <c r="P2038" s="244"/>
      <c r="Q2038" s="244"/>
      <c r="R2038" s="244"/>
      <c r="S2038" s="244"/>
      <c r="T2038" s="244"/>
      <c r="U2038" s="244"/>
      <c r="V2038" s="244"/>
      <c r="W2038" s="244"/>
      <c r="X2038" s="244"/>
      <c r="Y2038" s="244"/>
      <c r="Z2038" s="244"/>
      <c r="AA2038" s="244"/>
      <c r="AB2038" s="244"/>
      <c r="AC2038" s="244"/>
      <c r="AD2038" s="244"/>
      <c r="AE2038" s="244"/>
      <c r="AF2038" s="244"/>
      <c r="AG2038" s="244"/>
      <c r="AH2038" s="244"/>
      <c r="AI2038" s="244"/>
      <c r="AJ2038" s="244"/>
      <c r="AK2038" s="244"/>
      <c r="AL2038" s="244"/>
      <c r="AM2038" s="244"/>
      <c r="AN2038" s="244"/>
      <c r="AO2038" s="244"/>
      <c r="AP2038" s="244"/>
      <c r="AQ2038" s="244"/>
      <c r="AR2038" s="244"/>
      <c r="AS2038" s="244"/>
      <c r="AT2038" s="244"/>
      <c r="AU2038" s="244"/>
      <c r="AV2038" s="244"/>
      <c r="AW2038" s="244"/>
      <c r="AX2038" s="244"/>
      <c r="AY2038" s="244"/>
      <c r="AZ2038" s="244"/>
      <c r="BA2038" s="244"/>
      <c r="BB2038" s="244"/>
      <c r="BC2038" s="244"/>
      <c r="BD2038" s="244"/>
      <c r="BE2038" s="244"/>
      <c r="BF2038" s="244"/>
      <c r="BG2038" s="244"/>
      <c r="BH2038" s="244"/>
      <c r="BI2038" s="244"/>
      <c r="BJ2038" s="244"/>
      <c r="BK2038" s="244"/>
      <c r="BL2038" s="244"/>
      <c r="BM2038" s="244"/>
      <c r="BN2038" s="244"/>
      <c r="BO2038" s="244"/>
      <c r="BP2038" s="244"/>
      <c r="BQ2038" s="244"/>
      <c r="BR2038" s="244"/>
      <c r="BS2038" s="244"/>
      <c r="BT2038" s="244"/>
      <c r="BU2038" s="244"/>
      <c r="BV2038" s="244"/>
      <c r="BW2038" s="244"/>
      <c r="BX2038" s="244"/>
      <c r="BY2038" s="244"/>
      <c r="BZ2038" s="244"/>
      <c r="CA2038" s="244"/>
      <c r="CB2038" s="244"/>
      <c r="CC2038" s="244"/>
      <c r="CD2038" s="244"/>
      <c r="CE2038" s="244"/>
      <c r="CF2038" s="244"/>
      <c r="CG2038" s="244"/>
      <c r="CH2038" s="244"/>
      <c r="CI2038" s="244"/>
      <c r="CJ2038" s="244"/>
      <c r="CK2038" s="244"/>
      <c r="CL2038" s="244"/>
      <c r="CM2038" s="244"/>
      <c r="CN2038" s="244"/>
      <c r="CO2038" s="244"/>
      <c r="CP2038" s="244"/>
      <c r="CQ2038" s="244"/>
      <c r="CR2038" s="244"/>
      <c r="CS2038" s="244"/>
      <c r="CT2038" s="244"/>
      <c r="CU2038" s="244"/>
      <c r="CV2038" s="244"/>
      <c r="CW2038" s="244"/>
      <c r="CX2038" s="244"/>
      <c r="CY2038" s="244"/>
      <c r="CZ2038" s="244"/>
      <c r="DA2038" s="244"/>
      <c r="DB2038" s="244"/>
      <c r="DC2038" s="244"/>
      <c r="DD2038" s="244"/>
      <c r="DE2038" s="244"/>
      <c r="DF2038" s="244"/>
      <c r="DG2038" s="244"/>
      <c r="DH2038" s="244"/>
      <c r="DI2038" s="244"/>
      <c r="DJ2038" s="244"/>
      <c r="DK2038" s="244"/>
      <c r="DL2038" s="244"/>
      <c r="DM2038" s="244"/>
      <c r="DN2038" s="244"/>
      <c r="DO2038" s="244"/>
      <c r="DP2038" s="244"/>
      <c r="DQ2038" s="244"/>
      <c r="DR2038" s="244"/>
      <c r="DS2038" s="244"/>
      <c r="DT2038" s="244"/>
      <c r="DU2038" s="244"/>
      <c r="DV2038" s="244"/>
      <c r="DW2038" s="244"/>
      <c r="DX2038" s="244"/>
      <c r="DY2038" s="244"/>
      <c r="DZ2038" s="244"/>
      <c r="EA2038" s="244"/>
      <c r="EB2038" s="244"/>
      <c r="EC2038" s="244"/>
      <c r="ED2038" s="244"/>
      <c r="EE2038" s="244"/>
      <c r="EF2038" s="244"/>
      <c r="EG2038" s="244"/>
      <c r="EH2038" s="244"/>
      <c r="EI2038" s="244"/>
      <c r="EJ2038" s="244"/>
      <c r="EK2038" s="244"/>
      <c r="EL2038" s="244"/>
      <c r="EM2038" s="244"/>
      <c r="EN2038" s="244"/>
      <c r="EO2038" s="244"/>
      <c r="EP2038" s="244"/>
      <c r="EQ2038" s="244"/>
      <c r="ER2038" s="244"/>
      <c r="ES2038" s="244"/>
      <c r="ET2038" s="244"/>
      <c r="EU2038" s="244"/>
      <c r="EV2038" s="244"/>
      <c r="EW2038" s="244"/>
      <c r="EX2038" s="244"/>
      <c r="EY2038" s="244"/>
      <c r="EZ2038" s="244"/>
      <c r="FA2038" s="244"/>
      <c r="FB2038" s="244"/>
      <c r="FC2038" s="244"/>
      <c r="FD2038" s="244"/>
      <c r="FE2038" s="244"/>
      <c r="FF2038" s="244"/>
      <c r="FG2038" s="244"/>
      <c r="FH2038" s="244"/>
      <c r="FI2038" s="244"/>
      <c r="FJ2038" s="244"/>
      <c r="FK2038" s="244"/>
      <c r="FL2038" s="244"/>
      <c r="FM2038" s="244"/>
      <c r="FN2038" s="244"/>
      <c r="FO2038" s="244"/>
      <c r="FP2038" s="244"/>
      <c r="FQ2038" s="244"/>
      <c r="FR2038" s="244"/>
      <c r="FS2038" s="244"/>
      <c r="FT2038" s="244"/>
      <c r="FU2038" s="244"/>
      <c r="FV2038" s="244"/>
      <c r="FW2038" s="244"/>
      <c r="FX2038" s="244"/>
      <c r="FY2038" s="244"/>
      <c r="FZ2038" s="244"/>
      <c r="GA2038" s="244"/>
      <c r="GB2038" s="244"/>
      <c r="GC2038" s="244"/>
      <c r="GD2038" s="244"/>
      <c r="GE2038" s="244"/>
      <c r="GF2038" s="244"/>
      <c r="GG2038" s="244"/>
      <c r="GH2038" s="244"/>
      <c r="GI2038" s="244"/>
      <c r="GJ2038" s="244"/>
      <c r="GK2038" s="244"/>
      <c r="GL2038" s="244"/>
      <c r="GM2038" s="244"/>
      <c r="GN2038" s="244"/>
      <c r="GO2038" s="244"/>
      <c r="GP2038" s="244"/>
      <c r="GQ2038" s="244"/>
      <c r="GR2038" s="244"/>
      <c r="GS2038" s="244"/>
      <c r="GT2038" s="244"/>
      <c r="GU2038" s="244"/>
      <c r="GV2038" s="244"/>
      <c r="GW2038" s="244"/>
      <c r="GX2038" s="244"/>
      <c r="GY2038" s="244"/>
      <c r="GZ2038" s="244"/>
      <c r="HA2038" s="244"/>
      <c r="HB2038" s="244"/>
      <c r="HC2038" s="244"/>
      <c r="HD2038" s="244"/>
      <c r="HE2038" s="244"/>
      <c r="HF2038" s="244"/>
      <c r="HG2038" s="244"/>
      <c r="HH2038" s="244"/>
      <c r="HI2038" s="244"/>
      <c r="HJ2038" s="244"/>
      <c r="HK2038" s="244"/>
      <c r="HL2038" s="244"/>
      <c r="HM2038" s="244"/>
      <c r="HN2038" s="244"/>
      <c r="HO2038" s="244"/>
      <c r="HP2038" s="244"/>
      <c r="HQ2038" s="244"/>
      <c r="HR2038" s="244"/>
      <c r="HS2038" s="244"/>
      <c r="HT2038" s="244"/>
      <c r="HU2038" s="244"/>
      <c r="HV2038" s="244"/>
      <c r="HW2038" s="244"/>
      <c r="HX2038" s="244"/>
      <c r="HY2038" s="244"/>
      <c r="HZ2038" s="244"/>
      <c r="IA2038" s="244"/>
      <c r="IB2038" s="244"/>
      <c r="IC2038" s="244"/>
      <c r="ID2038" s="244"/>
      <c r="IE2038" s="244"/>
      <c r="IF2038" s="244"/>
      <c r="IG2038" s="244"/>
      <c r="IH2038" s="244"/>
      <c r="II2038" s="244"/>
      <c r="IJ2038" s="244"/>
      <c r="IK2038" s="244"/>
      <c r="IL2038" s="244"/>
      <c r="IM2038" s="244"/>
      <c r="IN2038" s="244"/>
      <c r="IO2038" s="244"/>
      <c r="IP2038" s="244"/>
      <c r="IQ2038" s="244"/>
      <c r="IR2038" s="244"/>
      <c r="IS2038" s="244"/>
      <c r="IT2038" s="244"/>
      <c r="IU2038" s="244"/>
      <c r="IV2038" s="244"/>
    </row>
    <row r="2039" spans="1:256" s="245" customFormat="1">
      <c r="A2039" s="293"/>
      <c r="B2039" s="297"/>
      <c r="C2039" s="284"/>
      <c r="D2039" s="298"/>
      <c r="E2039" s="299"/>
      <c r="F2039" s="284"/>
      <c r="G2039" s="285"/>
      <c r="H2039" s="243"/>
      <c r="I2039" s="244"/>
      <c r="J2039" s="243"/>
      <c r="K2039" s="244"/>
      <c r="L2039" s="244"/>
      <c r="M2039" s="244"/>
      <c r="N2039" s="244"/>
      <c r="O2039" s="244"/>
      <c r="P2039" s="244"/>
      <c r="Q2039" s="244"/>
      <c r="R2039" s="244"/>
      <c r="S2039" s="244"/>
      <c r="T2039" s="244"/>
      <c r="U2039" s="244"/>
      <c r="V2039" s="244"/>
      <c r="W2039" s="244"/>
      <c r="X2039" s="244"/>
      <c r="Y2039" s="244"/>
      <c r="Z2039" s="244"/>
      <c r="AA2039" s="244"/>
      <c r="AB2039" s="244"/>
      <c r="AC2039" s="244"/>
      <c r="AD2039" s="244"/>
      <c r="AE2039" s="244"/>
      <c r="AF2039" s="244"/>
      <c r="AG2039" s="244"/>
      <c r="AH2039" s="244"/>
      <c r="AI2039" s="244"/>
      <c r="AJ2039" s="244"/>
      <c r="AK2039" s="244"/>
      <c r="AL2039" s="244"/>
      <c r="AM2039" s="244"/>
      <c r="AN2039" s="244"/>
      <c r="AO2039" s="244"/>
      <c r="AP2039" s="244"/>
      <c r="AQ2039" s="244"/>
      <c r="AR2039" s="244"/>
      <c r="AS2039" s="244"/>
      <c r="AT2039" s="244"/>
      <c r="AU2039" s="244"/>
      <c r="AV2039" s="244"/>
      <c r="AW2039" s="244"/>
      <c r="AX2039" s="244"/>
      <c r="AY2039" s="244"/>
      <c r="AZ2039" s="244"/>
      <c r="BA2039" s="244"/>
      <c r="BB2039" s="244"/>
      <c r="BC2039" s="244"/>
      <c r="BD2039" s="244"/>
      <c r="BE2039" s="244"/>
      <c r="BF2039" s="244"/>
      <c r="BG2039" s="244"/>
      <c r="BH2039" s="244"/>
      <c r="BI2039" s="244"/>
      <c r="BJ2039" s="244"/>
      <c r="BK2039" s="244"/>
      <c r="BL2039" s="244"/>
      <c r="BM2039" s="244"/>
      <c r="BN2039" s="244"/>
      <c r="BO2039" s="244"/>
      <c r="BP2039" s="244"/>
      <c r="BQ2039" s="244"/>
      <c r="BR2039" s="244"/>
      <c r="BS2039" s="244"/>
      <c r="BT2039" s="244"/>
      <c r="BU2039" s="244"/>
      <c r="BV2039" s="244"/>
      <c r="BW2039" s="244"/>
      <c r="BX2039" s="244"/>
      <c r="BY2039" s="244"/>
      <c r="BZ2039" s="244"/>
      <c r="CA2039" s="244"/>
      <c r="CB2039" s="244"/>
      <c r="CC2039" s="244"/>
      <c r="CD2039" s="244"/>
      <c r="CE2039" s="244"/>
      <c r="CF2039" s="244"/>
      <c r="CG2039" s="244"/>
      <c r="CH2039" s="244"/>
      <c r="CI2039" s="244"/>
      <c r="CJ2039" s="244"/>
      <c r="CK2039" s="244"/>
      <c r="CL2039" s="244"/>
      <c r="CM2039" s="244"/>
      <c r="CN2039" s="244"/>
      <c r="CO2039" s="244"/>
      <c r="CP2039" s="244"/>
      <c r="CQ2039" s="244"/>
      <c r="CR2039" s="244"/>
      <c r="CS2039" s="244"/>
      <c r="CT2039" s="244"/>
      <c r="CU2039" s="244"/>
      <c r="CV2039" s="244"/>
      <c r="CW2039" s="244"/>
      <c r="CX2039" s="244"/>
      <c r="CY2039" s="244"/>
      <c r="CZ2039" s="244"/>
      <c r="DA2039" s="244"/>
      <c r="DB2039" s="244"/>
      <c r="DC2039" s="244"/>
      <c r="DD2039" s="244"/>
      <c r="DE2039" s="244"/>
      <c r="DF2039" s="244"/>
      <c r="DG2039" s="244"/>
      <c r="DH2039" s="244"/>
      <c r="DI2039" s="244"/>
      <c r="DJ2039" s="244"/>
      <c r="DK2039" s="244"/>
      <c r="DL2039" s="244"/>
      <c r="DM2039" s="244"/>
      <c r="DN2039" s="244"/>
      <c r="DO2039" s="244"/>
      <c r="DP2039" s="244"/>
      <c r="DQ2039" s="244"/>
      <c r="DR2039" s="244"/>
      <c r="DS2039" s="244"/>
      <c r="DT2039" s="244"/>
      <c r="DU2039" s="244"/>
      <c r="DV2039" s="244"/>
      <c r="DW2039" s="244"/>
      <c r="DX2039" s="244"/>
      <c r="DY2039" s="244"/>
      <c r="DZ2039" s="244"/>
      <c r="EA2039" s="244"/>
      <c r="EB2039" s="244"/>
      <c r="EC2039" s="244"/>
      <c r="ED2039" s="244"/>
      <c r="EE2039" s="244"/>
      <c r="EF2039" s="244"/>
      <c r="EG2039" s="244"/>
      <c r="EH2039" s="244"/>
      <c r="EI2039" s="244"/>
      <c r="EJ2039" s="244"/>
      <c r="EK2039" s="244"/>
      <c r="EL2039" s="244"/>
      <c r="EM2039" s="244"/>
      <c r="EN2039" s="244"/>
      <c r="EO2039" s="244"/>
      <c r="EP2039" s="244"/>
      <c r="EQ2039" s="244"/>
      <c r="ER2039" s="244"/>
      <c r="ES2039" s="244"/>
      <c r="ET2039" s="244"/>
      <c r="EU2039" s="244"/>
      <c r="EV2039" s="244"/>
      <c r="EW2039" s="244"/>
      <c r="EX2039" s="244"/>
      <c r="EY2039" s="244"/>
      <c r="EZ2039" s="244"/>
      <c r="FA2039" s="244"/>
      <c r="FB2039" s="244"/>
      <c r="FC2039" s="244"/>
      <c r="FD2039" s="244"/>
      <c r="FE2039" s="244"/>
      <c r="FF2039" s="244"/>
      <c r="FG2039" s="244"/>
      <c r="FH2039" s="244"/>
      <c r="FI2039" s="244"/>
      <c r="FJ2039" s="244"/>
      <c r="FK2039" s="244"/>
      <c r="FL2039" s="244"/>
      <c r="FM2039" s="244"/>
      <c r="FN2039" s="244"/>
      <c r="FO2039" s="244"/>
      <c r="FP2039" s="244"/>
      <c r="FQ2039" s="244"/>
      <c r="FR2039" s="244"/>
      <c r="FS2039" s="244"/>
      <c r="FT2039" s="244"/>
      <c r="FU2039" s="244"/>
      <c r="FV2039" s="244"/>
      <c r="FW2039" s="244"/>
      <c r="FX2039" s="244"/>
      <c r="FY2039" s="244"/>
      <c r="FZ2039" s="244"/>
      <c r="GA2039" s="244"/>
      <c r="GB2039" s="244"/>
      <c r="GC2039" s="244"/>
      <c r="GD2039" s="244"/>
      <c r="GE2039" s="244"/>
      <c r="GF2039" s="244"/>
      <c r="GG2039" s="244"/>
      <c r="GH2039" s="244"/>
      <c r="GI2039" s="244"/>
      <c r="GJ2039" s="244"/>
      <c r="GK2039" s="244"/>
      <c r="GL2039" s="244"/>
      <c r="GM2039" s="244"/>
      <c r="GN2039" s="244"/>
      <c r="GO2039" s="244"/>
      <c r="GP2039" s="244"/>
      <c r="GQ2039" s="244"/>
      <c r="GR2039" s="244"/>
      <c r="GS2039" s="244"/>
      <c r="GT2039" s="244"/>
      <c r="GU2039" s="244"/>
      <c r="GV2039" s="244"/>
      <c r="GW2039" s="244"/>
      <c r="GX2039" s="244"/>
      <c r="GY2039" s="244"/>
      <c r="GZ2039" s="244"/>
      <c r="HA2039" s="244"/>
      <c r="HB2039" s="244"/>
      <c r="HC2039" s="244"/>
      <c r="HD2039" s="244"/>
      <c r="HE2039" s="244"/>
      <c r="HF2039" s="244"/>
      <c r="HG2039" s="244"/>
      <c r="HH2039" s="244"/>
      <c r="HI2039" s="244"/>
      <c r="HJ2039" s="244"/>
      <c r="HK2039" s="244"/>
      <c r="HL2039" s="244"/>
      <c r="HM2039" s="244"/>
      <c r="HN2039" s="244"/>
      <c r="HO2039" s="244"/>
      <c r="HP2039" s="244"/>
      <c r="HQ2039" s="244"/>
      <c r="HR2039" s="244"/>
      <c r="HS2039" s="244"/>
      <c r="HT2039" s="244"/>
      <c r="HU2039" s="244"/>
      <c r="HV2039" s="244"/>
      <c r="HW2039" s="244"/>
      <c r="HX2039" s="244"/>
      <c r="HY2039" s="244"/>
      <c r="HZ2039" s="244"/>
      <c r="IA2039" s="244"/>
      <c r="IB2039" s="244"/>
      <c r="IC2039" s="244"/>
      <c r="ID2039" s="244"/>
      <c r="IE2039" s="244"/>
      <c r="IF2039" s="244"/>
      <c r="IG2039" s="244"/>
      <c r="IH2039" s="244"/>
      <c r="II2039" s="244"/>
      <c r="IJ2039" s="244"/>
      <c r="IK2039" s="244"/>
      <c r="IL2039" s="244"/>
      <c r="IM2039" s="244"/>
      <c r="IN2039" s="244"/>
      <c r="IO2039" s="244"/>
      <c r="IP2039" s="244"/>
      <c r="IQ2039" s="244"/>
      <c r="IR2039" s="244"/>
      <c r="IS2039" s="244"/>
      <c r="IT2039" s="244"/>
      <c r="IU2039" s="244"/>
      <c r="IV2039" s="244"/>
    </row>
    <row r="2040" spans="1:256" s="245" customFormat="1">
      <c r="A2040" s="293"/>
      <c r="B2040" s="297"/>
      <c r="C2040" s="284"/>
      <c r="D2040" s="298"/>
      <c r="E2040" s="299"/>
      <c r="F2040" s="284"/>
      <c r="G2040" s="285"/>
      <c r="H2040" s="243"/>
      <c r="I2040" s="244"/>
      <c r="J2040" s="243"/>
      <c r="K2040" s="244"/>
      <c r="L2040" s="244"/>
      <c r="M2040" s="244"/>
      <c r="N2040" s="244"/>
      <c r="O2040" s="244"/>
      <c r="P2040" s="244"/>
      <c r="Q2040" s="244"/>
      <c r="R2040" s="244"/>
      <c r="S2040" s="244"/>
      <c r="T2040" s="244"/>
      <c r="U2040" s="244"/>
      <c r="V2040" s="244"/>
      <c r="W2040" s="244"/>
      <c r="X2040" s="244"/>
      <c r="Y2040" s="244"/>
      <c r="Z2040" s="244"/>
      <c r="AA2040" s="244"/>
      <c r="AB2040" s="244"/>
      <c r="AC2040" s="244"/>
      <c r="AD2040" s="244"/>
      <c r="AE2040" s="244"/>
      <c r="AF2040" s="244"/>
      <c r="AG2040" s="244"/>
      <c r="AH2040" s="244"/>
      <c r="AI2040" s="244"/>
      <c r="AJ2040" s="244"/>
      <c r="AK2040" s="244"/>
      <c r="AL2040" s="244"/>
      <c r="AM2040" s="244"/>
      <c r="AN2040" s="244"/>
      <c r="AO2040" s="244"/>
      <c r="AP2040" s="244"/>
      <c r="AQ2040" s="244"/>
      <c r="AR2040" s="244"/>
      <c r="AS2040" s="244"/>
      <c r="AT2040" s="244"/>
      <c r="AU2040" s="244"/>
      <c r="AV2040" s="244"/>
      <c r="AW2040" s="244"/>
      <c r="AX2040" s="244"/>
      <c r="AY2040" s="244"/>
      <c r="AZ2040" s="244"/>
      <c r="BA2040" s="244"/>
      <c r="BB2040" s="244"/>
      <c r="BC2040" s="244"/>
      <c r="BD2040" s="244"/>
      <c r="BE2040" s="244"/>
      <c r="BF2040" s="244"/>
      <c r="BG2040" s="244"/>
      <c r="BH2040" s="244"/>
      <c r="BI2040" s="244"/>
      <c r="BJ2040" s="244"/>
      <c r="BK2040" s="244"/>
      <c r="BL2040" s="244"/>
      <c r="BM2040" s="244"/>
      <c r="BN2040" s="244"/>
      <c r="BO2040" s="244"/>
      <c r="BP2040" s="244"/>
      <c r="BQ2040" s="244"/>
      <c r="BR2040" s="244"/>
      <c r="BS2040" s="244"/>
      <c r="BT2040" s="244"/>
      <c r="BU2040" s="244"/>
      <c r="BV2040" s="244"/>
      <c r="BW2040" s="244"/>
      <c r="BX2040" s="244"/>
      <c r="BY2040" s="244"/>
      <c r="BZ2040" s="244"/>
      <c r="CA2040" s="244"/>
      <c r="CB2040" s="244"/>
      <c r="CC2040" s="244"/>
      <c r="CD2040" s="244"/>
      <c r="CE2040" s="244"/>
      <c r="CF2040" s="244"/>
      <c r="CG2040" s="244"/>
      <c r="CH2040" s="244"/>
      <c r="CI2040" s="244"/>
      <c r="CJ2040" s="244"/>
      <c r="CK2040" s="244"/>
      <c r="CL2040" s="244"/>
      <c r="CM2040" s="244"/>
      <c r="CN2040" s="244"/>
      <c r="CO2040" s="244"/>
      <c r="CP2040" s="244"/>
      <c r="CQ2040" s="244"/>
      <c r="CR2040" s="244"/>
      <c r="CS2040" s="244"/>
      <c r="CT2040" s="244"/>
      <c r="CU2040" s="244"/>
      <c r="CV2040" s="244"/>
      <c r="CW2040" s="244"/>
      <c r="CX2040" s="244"/>
      <c r="CY2040" s="244"/>
      <c r="CZ2040" s="244"/>
      <c r="DA2040" s="244"/>
      <c r="DB2040" s="244"/>
      <c r="DC2040" s="244"/>
      <c r="DD2040" s="244"/>
      <c r="DE2040" s="244"/>
      <c r="DF2040" s="244"/>
      <c r="DG2040" s="244"/>
      <c r="DH2040" s="244"/>
      <c r="DI2040" s="244"/>
      <c r="DJ2040" s="244"/>
      <c r="DK2040" s="244"/>
      <c r="DL2040" s="244"/>
      <c r="DM2040" s="244"/>
      <c r="DN2040" s="244"/>
      <c r="DO2040" s="244"/>
      <c r="DP2040" s="244"/>
      <c r="DQ2040" s="244"/>
      <c r="DR2040" s="244"/>
      <c r="DS2040" s="244"/>
      <c r="DT2040" s="244"/>
      <c r="DU2040" s="244"/>
      <c r="DV2040" s="244"/>
      <c r="DW2040" s="244"/>
      <c r="DX2040" s="244"/>
      <c r="DY2040" s="244"/>
      <c r="DZ2040" s="244"/>
      <c r="EA2040" s="244"/>
      <c r="EB2040" s="244"/>
      <c r="EC2040" s="244"/>
      <c r="ED2040" s="244"/>
      <c r="EE2040" s="244"/>
      <c r="EF2040" s="244"/>
      <c r="EG2040" s="244"/>
      <c r="EH2040" s="244"/>
      <c r="EI2040" s="244"/>
      <c r="EJ2040" s="244"/>
      <c r="EK2040" s="244"/>
      <c r="EL2040" s="244"/>
      <c r="EM2040" s="244"/>
      <c r="EN2040" s="244"/>
      <c r="EO2040" s="244"/>
      <c r="EP2040" s="244"/>
      <c r="EQ2040" s="244"/>
      <c r="ER2040" s="244"/>
      <c r="ES2040" s="244"/>
      <c r="ET2040" s="244"/>
      <c r="EU2040" s="244"/>
      <c r="EV2040" s="244"/>
      <c r="EW2040" s="244"/>
      <c r="EX2040" s="244"/>
      <c r="EY2040" s="244"/>
      <c r="EZ2040" s="244"/>
      <c r="FA2040" s="244"/>
      <c r="FB2040" s="244"/>
      <c r="FC2040" s="244"/>
      <c r="FD2040" s="244"/>
      <c r="FE2040" s="244"/>
      <c r="FF2040" s="244"/>
      <c r="FG2040" s="244"/>
      <c r="FH2040" s="244"/>
      <c r="FI2040" s="244"/>
      <c r="FJ2040" s="244"/>
      <c r="FK2040" s="244"/>
      <c r="FL2040" s="244"/>
      <c r="FM2040" s="244"/>
      <c r="FN2040" s="244"/>
      <c r="FO2040" s="244"/>
      <c r="FP2040" s="244"/>
      <c r="FQ2040" s="244"/>
      <c r="FR2040" s="244"/>
      <c r="FS2040" s="244"/>
      <c r="FT2040" s="244"/>
      <c r="FU2040" s="244"/>
      <c r="FV2040" s="244"/>
      <c r="FW2040" s="244"/>
      <c r="FX2040" s="244"/>
      <c r="FY2040" s="244"/>
      <c r="FZ2040" s="244"/>
      <c r="GA2040" s="244"/>
      <c r="GB2040" s="244"/>
      <c r="GC2040" s="244"/>
      <c r="GD2040" s="244"/>
      <c r="GE2040" s="244"/>
      <c r="GF2040" s="244"/>
      <c r="GG2040" s="244"/>
      <c r="GH2040" s="244"/>
      <c r="GI2040" s="244"/>
      <c r="GJ2040" s="244"/>
      <c r="GK2040" s="244"/>
      <c r="GL2040" s="244"/>
      <c r="GM2040" s="244"/>
      <c r="GN2040" s="244"/>
      <c r="GO2040" s="244"/>
      <c r="GP2040" s="244"/>
      <c r="GQ2040" s="244"/>
      <c r="GR2040" s="244"/>
      <c r="GS2040" s="244"/>
      <c r="GT2040" s="244"/>
      <c r="GU2040" s="244"/>
      <c r="GV2040" s="244"/>
      <c r="GW2040" s="244"/>
      <c r="GX2040" s="244"/>
      <c r="GY2040" s="244"/>
      <c r="GZ2040" s="244"/>
      <c r="HA2040" s="244"/>
      <c r="HB2040" s="244"/>
      <c r="HC2040" s="244"/>
      <c r="HD2040" s="244"/>
      <c r="HE2040" s="244"/>
      <c r="HF2040" s="244"/>
      <c r="HG2040" s="244"/>
      <c r="HH2040" s="244"/>
      <c r="HI2040" s="244"/>
      <c r="HJ2040" s="244"/>
      <c r="HK2040" s="244"/>
      <c r="HL2040" s="244"/>
      <c r="HM2040" s="244"/>
      <c r="HN2040" s="244"/>
      <c r="HO2040" s="244"/>
      <c r="HP2040" s="244"/>
      <c r="HQ2040" s="244"/>
      <c r="HR2040" s="244"/>
      <c r="HS2040" s="244"/>
      <c r="HT2040" s="244"/>
      <c r="HU2040" s="244"/>
      <c r="HV2040" s="244"/>
      <c r="HW2040" s="244"/>
      <c r="HX2040" s="244"/>
      <c r="HY2040" s="244"/>
      <c r="HZ2040" s="244"/>
      <c r="IA2040" s="244"/>
      <c r="IB2040" s="244"/>
      <c r="IC2040" s="244"/>
      <c r="ID2040" s="244"/>
      <c r="IE2040" s="244"/>
      <c r="IF2040" s="244"/>
      <c r="IG2040" s="244"/>
      <c r="IH2040" s="244"/>
      <c r="II2040" s="244"/>
      <c r="IJ2040" s="244"/>
      <c r="IK2040" s="244"/>
      <c r="IL2040" s="244"/>
      <c r="IM2040" s="244"/>
      <c r="IN2040" s="244"/>
      <c r="IO2040" s="244"/>
      <c r="IP2040" s="244"/>
      <c r="IQ2040" s="244"/>
      <c r="IR2040" s="244"/>
      <c r="IS2040" s="244"/>
      <c r="IT2040" s="244"/>
      <c r="IU2040" s="244"/>
      <c r="IV2040" s="244"/>
    </row>
    <row r="2041" spans="1:256" s="245" customFormat="1">
      <c r="A2041" s="293"/>
      <c r="B2041" s="297"/>
      <c r="C2041" s="284"/>
      <c r="D2041" s="298"/>
      <c r="E2041" s="299"/>
      <c r="F2041" s="284"/>
      <c r="G2041" s="285"/>
      <c r="H2041" s="243"/>
      <c r="I2041" s="244"/>
      <c r="J2041" s="243"/>
      <c r="K2041" s="244"/>
      <c r="L2041" s="244"/>
      <c r="M2041" s="244"/>
      <c r="N2041" s="244"/>
      <c r="O2041" s="244"/>
      <c r="P2041" s="244"/>
      <c r="Q2041" s="244"/>
      <c r="R2041" s="244"/>
      <c r="S2041" s="244"/>
      <c r="T2041" s="244"/>
      <c r="U2041" s="244"/>
      <c r="V2041" s="244"/>
      <c r="W2041" s="244"/>
      <c r="X2041" s="244"/>
      <c r="Y2041" s="244"/>
      <c r="Z2041" s="244"/>
      <c r="AA2041" s="244"/>
      <c r="AB2041" s="244"/>
      <c r="AC2041" s="244"/>
      <c r="AD2041" s="244"/>
      <c r="AE2041" s="244"/>
      <c r="AF2041" s="244"/>
      <c r="AG2041" s="244"/>
      <c r="AH2041" s="244"/>
      <c r="AI2041" s="244"/>
      <c r="AJ2041" s="244"/>
      <c r="AK2041" s="244"/>
      <c r="AL2041" s="244"/>
      <c r="AM2041" s="244"/>
      <c r="AN2041" s="244"/>
      <c r="AO2041" s="244"/>
      <c r="AP2041" s="244"/>
      <c r="AQ2041" s="244"/>
      <c r="AR2041" s="244"/>
      <c r="AS2041" s="244"/>
      <c r="AT2041" s="244"/>
      <c r="AU2041" s="244"/>
      <c r="AV2041" s="244"/>
      <c r="AW2041" s="244"/>
      <c r="AX2041" s="244"/>
      <c r="AY2041" s="244"/>
      <c r="AZ2041" s="244"/>
      <c r="BA2041" s="244"/>
      <c r="BB2041" s="244"/>
      <c r="BC2041" s="244"/>
      <c r="BD2041" s="244"/>
      <c r="BE2041" s="244"/>
      <c r="BF2041" s="244"/>
      <c r="BG2041" s="244"/>
      <c r="BH2041" s="244"/>
      <c r="BI2041" s="244"/>
      <c r="BJ2041" s="244"/>
      <c r="BK2041" s="244"/>
      <c r="BL2041" s="244"/>
      <c r="BM2041" s="244"/>
      <c r="BN2041" s="244"/>
      <c r="BO2041" s="244"/>
      <c r="BP2041" s="244"/>
      <c r="BQ2041" s="244"/>
      <c r="BR2041" s="244"/>
      <c r="BS2041" s="244"/>
      <c r="BT2041" s="244"/>
      <c r="BU2041" s="244"/>
      <c r="BV2041" s="244"/>
      <c r="BW2041" s="244"/>
      <c r="BX2041" s="244"/>
      <c r="BY2041" s="244"/>
      <c r="BZ2041" s="244"/>
      <c r="CA2041" s="244"/>
      <c r="CB2041" s="244"/>
      <c r="CC2041" s="244"/>
      <c r="CD2041" s="244"/>
      <c r="CE2041" s="244"/>
      <c r="CF2041" s="244"/>
      <c r="CG2041" s="244"/>
      <c r="CH2041" s="244"/>
      <c r="CI2041" s="244"/>
      <c r="CJ2041" s="244"/>
      <c r="CK2041" s="244"/>
      <c r="CL2041" s="244"/>
      <c r="CM2041" s="244"/>
      <c r="CN2041" s="244"/>
      <c r="CO2041" s="244"/>
      <c r="CP2041" s="244"/>
      <c r="CQ2041" s="244"/>
      <c r="CR2041" s="244"/>
      <c r="CS2041" s="244"/>
      <c r="CT2041" s="244"/>
      <c r="CU2041" s="244"/>
      <c r="CV2041" s="244"/>
      <c r="CW2041" s="244"/>
      <c r="CX2041" s="244"/>
      <c r="CY2041" s="244"/>
      <c r="CZ2041" s="244"/>
      <c r="DA2041" s="244"/>
      <c r="DB2041" s="244"/>
      <c r="DC2041" s="244"/>
      <c r="DD2041" s="244"/>
      <c r="DE2041" s="244"/>
      <c r="DF2041" s="244"/>
      <c r="DG2041" s="244"/>
      <c r="DH2041" s="244"/>
      <c r="DI2041" s="244"/>
      <c r="DJ2041" s="244"/>
      <c r="DK2041" s="244"/>
      <c r="DL2041" s="244"/>
      <c r="DM2041" s="244"/>
      <c r="DN2041" s="244"/>
      <c r="DO2041" s="244"/>
      <c r="DP2041" s="244"/>
      <c r="DQ2041" s="244"/>
      <c r="DR2041" s="244"/>
      <c r="DS2041" s="244"/>
      <c r="DT2041" s="244"/>
      <c r="DU2041" s="244"/>
      <c r="DV2041" s="244"/>
      <c r="DW2041" s="244"/>
      <c r="DX2041" s="244"/>
      <c r="DY2041" s="244"/>
      <c r="DZ2041" s="244"/>
      <c r="EA2041" s="244"/>
      <c r="EB2041" s="244"/>
      <c r="EC2041" s="244"/>
      <c r="ED2041" s="244"/>
      <c r="EE2041" s="244"/>
      <c r="EF2041" s="244"/>
      <c r="EG2041" s="244"/>
      <c r="EH2041" s="244"/>
      <c r="EI2041" s="244"/>
      <c r="EJ2041" s="244"/>
      <c r="EK2041" s="244"/>
      <c r="EL2041" s="244"/>
      <c r="EM2041" s="244"/>
      <c r="EN2041" s="244"/>
      <c r="EO2041" s="244"/>
      <c r="EP2041" s="244"/>
      <c r="EQ2041" s="244"/>
      <c r="ER2041" s="244"/>
      <c r="ES2041" s="244"/>
      <c r="ET2041" s="244"/>
      <c r="EU2041" s="244"/>
      <c r="EV2041" s="244"/>
      <c r="EW2041" s="244"/>
      <c r="EX2041" s="244"/>
      <c r="EY2041" s="244"/>
      <c r="EZ2041" s="244"/>
      <c r="FA2041" s="244"/>
      <c r="FB2041" s="244"/>
      <c r="FC2041" s="244"/>
      <c r="FD2041" s="244"/>
      <c r="FE2041" s="244"/>
      <c r="FF2041" s="244"/>
      <c r="FG2041" s="244"/>
      <c r="FH2041" s="244"/>
      <c r="FI2041" s="244"/>
      <c r="FJ2041" s="244"/>
      <c r="FK2041" s="244"/>
      <c r="FL2041" s="244"/>
      <c r="FM2041" s="244"/>
      <c r="FN2041" s="244"/>
      <c r="FO2041" s="244"/>
      <c r="FP2041" s="244"/>
      <c r="FQ2041" s="244"/>
      <c r="FR2041" s="244"/>
      <c r="FS2041" s="244"/>
      <c r="FT2041" s="244"/>
      <c r="FU2041" s="244"/>
      <c r="FV2041" s="244"/>
      <c r="FW2041" s="244"/>
      <c r="FX2041" s="244"/>
      <c r="FY2041" s="244"/>
      <c r="FZ2041" s="244"/>
      <c r="GA2041" s="244"/>
      <c r="GB2041" s="244"/>
      <c r="GC2041" s="244"/>
      <c r="GD2041" s="244"/>
      <c r="GE2041" s="244"/>
      <c r="GF2041" s="244"/>
      <c r="GG2041" s="244"/>
      <c r="GH2041" s="244"/>
      <c r="GI2041" s="244"/>
      <c r="GJ2041" s="244"/>
      <c r="GK2041" s="244"/>
      <c r="GL2041" s="244"/>
      <c r="GM2041" s="244"/>
      <c r="GN2041" s="244"/>
      <c r="GO2041" s="244"/>
      <c r="GP2041" s="244"/>
      <c r="GQ2041" s="244"/>
      <c r="GR2041" s="244"/>
      <c r="GS2041" s="244"/>
      <c r="GT2041" s="244"/>
      <c r="GU2041" s="244"/>
      <c r="GV2041" s="244"/>
      <c r="GW2041" s="244"/>
      <c r="GX2041" s="244"/>
      <c r="GY2041" s="244"/>
      <c r="GZ2041" s="244"/>
      <c r="HA2041" s="244"/>
      <c r="HB2041" s="244"/>
      <c r="HC2041" s="244"/>
      <c r="HD2041" s="244"/>
      <c r="HE2041" s="244"/>
      <c r="HF2041" s="244"/>
      <c r="HG2041" s="244"/>
      <c r="HH2041" s="244"/>
      <c r="HI2041" s="244"/>
      <c r="HJ2041" s="244"/>
      <c r="HK2041" s="244"/>
      <c r="HL2041" s="244"/>
      <c r="HM2041" s="244"/>
      <c r="HN2041" s="244"/>
      <c r="HO2041" s="244"/>
      <c r="HP2041" s="244"/>
      <c r="HQ2041" s="244"/>
      <c r="HR2041" s="244"/>
      <c r="HS2041" s="244"/>
      <c r="HT2041" s="244"/>
      <c r="HU2041" s="244"/>
      <c r="HV2041" s="244"/>
      <c r="HW2041" s="244"/>
      <c r="HX2041" s="244"/>
      <c r="HY2041" s="244"/>
      <c r="HZ2041" s="244"/>
      <c r="IA2041" s="244"/>
      <c r="IB2041" s="244"/>
      <c r="IC2041" s="244"/>
      <c r="ID2041" s="244"/>
      <c r="IE2041" s="244"/>
      <c r="IF2041" s="244"/>
      <c r="IG2041" s="244"/>
      <c r="IH2041" s="244"/>
      <c r="II2041" s="244"/>
      <c r="IJ2041" s="244"/>
      <c r="IK2041" s="244"/>
      <c r="IL2041" s="244"/>
      <c r="IM2041" s="244"/>
      <c r="IN2041" s="244"/>
      <c r="IO2041" s="244"/>
      <c r="IP2041" s="244"/>
      <c r="IQ2041" s="244"/>
      <c r="IR2041" s="244"/>
      <c r="IS2041" s="244"/>
      <c r="IT2041" s="244"/>
      <c r="IU2041" s="244"/>
      <c r="IV2041" s="244"/>
    </row>
    <row r="2042" spans="1:256" s="245" customFormat="1">
      <c r="A2042" s="293"/>
      <c r="B2042" s="297"/>
      <c r="C2042" s="284"/>
      <c r="D2042" s="298"/>
      <c r="E2042" s="299"/>
      <c r="F2042" s="284"/>
      <c r="G2042" s="285"/>
      <c r="H2042" s="243"/>
      <c r="I2042" s="244"/>
      <c r="J2042" s="243"/>
      <c r="K2042" s="244"/>
      <c r="L2042" s="244"/>
      <c r="M2042" s="244"/>
      <c r="N2042" s="244"/>
      <c r="O2042" s="244"/>
      <c r="P2042" s="244"/>
      <c r="Q2042" s="244"/>
      <c r="R2042" s="244"/>
      <c r="S2042" s="244"/>
      <c r="T2042" s="244"/>
      <c r="U2042" s="244"/>
      <c r="V2042" s="244"/>
      <c r="W2042" s="244"/>
      <c r="X2042" s="244"/>
      <c r="Y2042" s="244"/>
      <c r="Z2042" s="244"/>
      <c r="AA2042" s="244"/>
      <c r="AB2042" s="244"/>
      <c r="AC2042" s="244"/>
      <c r="AD2042" s="244"/>
      <c r="AE2042" s="244"/>
      <c r="AF2042" s="244"/>
      <c r="AG2042" s="244"/>
      <c r="AH2042" s="244"/>
      <c r="AI2042" s="244"/>
      <c r="AJ2042" s="244"/>
      <c r="AK2042" s="244"/>
      <c r="AL2042" s="244"/>
      <c r="AM2042" s="244"/>
      <c r="AN2042" s="244"/>
      <c r="AO2042" s="244"/>
      <c r="AP2042" s="244"/>
      <c r="AQ2042" s="244"/>
      <c r="AR2042" s="244"/>
      <c r="AS2042" s="244"/>
      <c r="AT2042" s="244"/>
      <c r="AU2042" s="244"/>
      <c r="AV2042" s="244"/>
      <c r="AW2042" s="244"/>
      <c r="AX2042" s="244"/>
      <c r="AY2042" s="244"/>
      <c r="AZ2042" s="244"/>
      <c r="BA2042" s="244"/>
      <c r="BB2042" s="244"/>
      <c r="BC2042" s="244"/>
      <c r="BD2042" s="244"/>
      <c r="BE2042" s="244"/>
      <c r="BF2042" s="244"/>
      <c r="BG2042" s="244"/>
      <c r="BH2042" s="244"/>
      <c r="BI2042" s="244"/>
      <c r="BJ2042" s="244"/>
      <c r="BK2042" s="244"/>
      <c r="BL2042" s="244"/>
      <c r="BM2042" s="244"/>
      <c r="BN2042" s="244"/>
      <c r="BO2042" s="244"/>
      <c r="BP2042" s="244"/>
      <c r="BQ2042" s="244"/>
      <c r="BR2042" s="244"/>
      <c r="BS2042" s="244"/>
      <c r="BT2042" s="244"/>
      <c r="BU2042" s="244"/>
      <c r="BV2042" s="244"/>
      <c r="BW2042" s="244"/>
      <c r="BX2042" s="244"/>
      <c r="BY2042" s="244"/>
      <c r="BZ2042" s="244"/>
      <c r="CA2042" s="244"/>
      <c r="CB2042" s="244"/>
      <c r="CC2042" s="244"/>
      <c r="CD2042" s="244"/>
      <c r="CE2042" s="244"/>
      <c r="CF2042" s="244"/>
      <c r="CG2042" s="244"/>
      <c r="CH2042" s="244"/>
      <c r="CI2042" s="244"/>
      <c r="CJ2042" s="244"/>
      <c r="CK2042" s="244"/>
      <c r="CL2042" s="244"/>
      <c r="CM2042" s="244"/>
      <c r="CN2042" s="244"/>
      <c r="CO2042" s="244"/>
      <c r="CP2042" s="244"/>
      <c r="CQ2042" s="244"/>
      <c r="CR2042" s="244"/>
      <c r="CS2042" s="244"/>
      <c r="CT2042" s="244"/>
      <c r="CU2042" s="244"/>
      <c r="CV2042" s="244"/>
      <c r="CW2042" s="244"/>
      <c r="CX2042" s="244"/>
      <c r="CY2042" s="244"/>
      <c r="CZ2042" s="244"/>
      <c r="DA2042" s="244"/>
      <c r="DB2042" s="244"/>
      <c r="DC2042" s="244"/>
      <c r="DD2042" s="244"/>
      <c r="DE2042" s="244"/>
      <c r="DF2042" s="244"/>
      <c r="DG2042" s="244"/>
      <c r="DH2042" s="244"/>
      <c r="DI2042" s="244"/>
      <c r="DJ2042" s="244"/>
      <c r="DK2042" s="244"/>
      <c r="DL2042" s="244"/>
      <c r="DM2042" s="244"/>
      <c r="DN2042" s="244"/>
      <c r="DO2042" s="244"/>
      <c r="DP2042" s="244"/>
      <c r="DQ2042" s="244"/>
      <c r="DR2042" s="244"/>
      <c r="DS2042" s="244"/>
      <c r="DT2042" s="244"/>
      <c r="DU2042" s="244"/>
      <c r="DV2042" s="244"/>
      <c r="DW2042" s="244"/>
      <c r="DX2042" s="244"/>
      <c r="DY2042" s="244"/>
      <c r="DZ2042" s="244"/>
      <c r="EA2042" s="244"/>
      <c r="EB2042" s="244"/>
      <c r="EC2042" s="244"/>
      <c r="ED2042" s="244"/>
      <c r="EE2042" s="244"/>
      <c r="EF2042" s="244"/>
      <c r="EG2042" s="244"/>
      <c r="EH2042" s="244"/>
      <c r="EI2042" s="244"/>
      <c r="EJ2042" s="244"/>
      <c r="EK2042" s="244"/>
      <c r="EL2042" s="244"/>
      <c r="EM2042" s="244"/>
      <c r="EN2042" s="244"/>
      <c r="EO2042" s="244"/>
      <c r="EP2042" s="244"/>
      <c r="EQ2042" s="244"/>
      <c r="ER2042" s="244"/>
      <c r="ES2042" s="244"/>
      <c r="ET2042" s="244"/>
      <c r="EU2042" s="244"/>
      <c r="EV2042" s="244"/>
      <c r="EW2042" s="244"/>
      <c r="EX2042" s="244"/>
      <c r="EY2042" s="244"/>
      <c r="EZ2042" s="244"/>
      <c r="FA2042" s="244"/>
      <c r="FB2042" s="244"/>
      <c r="FC2042" s="244"/>
      <c r="FD2042" s="244"/>
      <c r="FE2042" s="244"/>
      <c r="FF2042" s="244"/>
      <c r="FG2042" s="244"/>
      <c r="FH2042" s="244"/>
      <c r="FI2042" s="244"/>
      <c r="FJ2042" s="244"/>
      <c r="FK2042" s="244"/>
      <c r="FL2042" s="244"/>
      <c r="FM2042" s="244"/>
      <c r="FN2042" s="244"/>
      <c r="FO2042" s="244"/>
      <c r="FP2042" s="244"/>
      <c r="FQ2042" s="244"/>
      <c r="FR2042" s="244"/>
      <c r="FS2042" s="244"/>
      <c r="FT2042" s="244"/>
      <c r="FU2042" s="244"/>
      <c r="FV2042" s="244"/>
      <c r="FW2042" s="244"/>
      <c r="FX2042" s="244"/>
      <c r="FY2042" s="244"/>
      <c r="FZ2042" s="244"/>
      <c r="GA2042" s="244"/>
      <c r="GB2042" s="244"/>
      <c r="GC2042" s="244"/>
      <c r="GD2042" s="244"/>
      <c r="GE2042" s="244"/>
      <c r="GF2042" s="244"/>
      <c r="GG2042" s="244"/>
      <c r="GH2042" s="244"/>
      <c r="GI2042" s="244"/>
      <c r="GJ2042" s="244"/>
      <c r="GK2042" s="244"/>
      <c r="GL2042" s="244"/>
      <c r="GM2042" s="244"/>
      <c r="GN2042" s="244"/>
      <c r="GO2042" s="244"/>
      <c r="GP2042" s="244"/>
      <c r="GQ2042" s="244"/>
      <c r="GR2042" s="244"/>
      <c r="GS2042" s="244"/>
      <c r="GT2042" s="244"/>
      <c r="GU2042" s="244"/>
      <c r="GV2042" s="244"/>
      <c r="GW2042" s="244"/>
      <c r="GX2042" s="244"/>
      <c r="GY2042" s="244"/>
      <c r="GZ2042" s="244"/>
      <c r="HA2042" s="244"/>
      <c r="HB2042" s="244"/>
      <c r="HC2042" s="244"/>
      <c r="HD2042" s="244"/>
      <c r="HE2042" s="244"/>
      <c r="HF2042" s="244"/>
      <c r="HG2042" s="244"/>
      <c r="HH2042" s="244"/>
      <c r="HI2042" s="244"/>
      <c r="HJ2042" s="244"/>
      <c r="HK2042" s="244"/>
      <c r="HL2042" s="244"/>
      <c r="HM2042" s="244"/>
      <c r="HN2042" s="244"/>
      <c r="HO2042" s="244"/>
      <c r="HP2042" s="244"/>
      <c r="HQ2042" s="244"/>
      <c r="HR2042" s="244"/>
      <c r="HS2042" s="244"/>
      <c r="HT2042" s="244"/>
      <c r="HU2042" s="244"/>
      <c r="HV2042" s="244"/>
      <c r="HW2042" s="244"/>
      <c r="HX2042" s="244"/>
      <c r="HY2042" s="244"/>
      <c r="HZ2042" s="244"/>
      <c r="IA2042" s="244"/>
      <c r="IB2042" s="244"/>
      <c r="IC2042" s="244"/>
      <c r="ID2042" s="244"/>
      <c r="IE2042" s="244"/>
      <c r="IF2042" s="244"/>
      <c r="IG2042" s="244"/>
      <c r="IH2042" s="244"/>
      <c r="II2042" s="244"/>
      <c r="IJ2042" s="244"/>
      <c r="IK2042" s="244"/>
      <c r="IL2042" s="244"/>
      <c r="IM2042" s="244"/>
      <c r="IN2042" s="244"/>
      <c r="IO2042" s="244"/>
      <c r="IP2042" s="244"/>
      <c r="IQ2042" s="244"/>
      <c r="IR2042" s="244"/>
      <c r="IS2042" s="244"/>
      <c r="IT2042" s="244"/>
      <c r="IU2042" s="244"/>
      <c r="IV2042" s="244"/>
    </row>
    <row r="2043" spans="1:256" s="245" customFormat="1">
      <c r="A2043" s="236" t="s">
        <v>911</v>
      </c>
      <c r="B2043" s="305" t="s">
        <v>884</v>
      </c>
      <c r="C2043" s="284"/>
      <c r="D2043" s="298"/>
      <c r="E2043" s="299"/>
      <c r="F2043" s="284"/>
      <c r="G2043" s="285"/>
      <c r="H2043" s="243"/>
      <c r="I2043" s="244"/>
      <c r="J2043" s="243"/>
      <c r="K2043" s="244"/>
      <c r="L2043" s="244"/>
      <c r="M2043" s="244"/>
      <c r="N2043" s="244"/>
      <c r="O2043" s="244"/>
      <c r="P2043" s="244"/>
      <c r="Q2043" s="244"/>
      <c r="R2043" s="244"/>
      <c r="S2043" s="244"/>
      <c r="T2043" s="244"/>
      <c r="U2043" s="244"/>
      <c r="V2043" s="244"/>
      <c r="W2043" s="244"/>
      <c r="X2043" s="244"/>
      <c r="Y2043" s="244"/>
      <c r="Z2043" s="244"/>
      <c r="AA2043" s="244"/>
      <c r="AB2043" s="244"/>
      <c r="AC2043" s="244"/>
      <c r="AD2043" s="244"/>
      <c r="AE2043" s="244"/>
      <c r="AF2043" s="244"/>
      <c r="AG2043" s="244"/>
      <c r="AH2043" s="244"/>
      <c r="AI2043" s="244"/>
      <c r="AJ2043" s="244"/>
      <c r="AK2043" s="244"/>
      <c r="AL2043" s="244"/>
      <c r="AM2043" s="244"/>
      <c r="AN2043" s="244"/>
      <c r="AO2043" s="244"/>
      <c r="AP2043" s="244"/>
      <c r="AQ2043" s="244"/>
      <c r="AR2043" s="244"/>
      <c r="AS2043" s="244"/>
      <c r="AT2043" s="244"/>
      <c r="AU2043" s="244"/>
      <c r="AV2043" s="244"/>
      <c r="AW2043" s="244"/>
      <c r="AX2043" s="244"/>
      <c r="AY2043" s="244"/>
      <c r="AZ2043" s="244"/>
      <c r="BA2043" s="244"/>
      <c r="BB2043" s="244"/>
      <c r="BC2043" s="244"/>
      <c r="BD2043" s="244"/>
      <c r="BE2043" s="244"/>
      <c r="BF2043" s="244"/>
      <c r="BG2043" s="244"/>
      <c r="BH2043" s="244"/>
      <c r="BI2043" s="244"/>
      <c r="BJ2043" s="244"/>
      <c r="BK2043" s="244"/>
      <c r="BL2043" s="244"/>
      <c r="BM2043" s="244"/>
      <c r="BN2043" s="244"/>
      <c r="BO2043" s="244"/>
      <c r="BP2043" s="244"/>
      <c r="BQ2043" s="244"/>
      <c r="BR2043" s="244"/>
      <c r="BS2043" s="244"/>
      <c r="BT2043" s="244"/>
      <c r="BU2043" s="244"/>
      <c r="BV2043" s="244"/>
      <c r="BW2043" s="244"/>
      <c r="BX2043" s="244"/>
      <c r="BY2043" s="244"/>
      <c r="BZ2043" s="244"/>
      <c r="CA2043" s="244"/>
      <c r="CB2043" s="244"/>
      <c r="CC2043" s="244"/>
      <c r="CD2043" s="244"/>
      <c r="CE2043" s="244"/>
      <c r="CF2043" s="244"/>
      <c r="CG2043" s="244"/>
      <c r="CH2043" s="244"/>
      <c r="CI2043" s="244"/>
      <c r="CJ2043" s="244"/>
      <c r="CK2043" s="244"/>
      <c r="CL2043" s="244"/>
      <c r="CM2043" s="244"/>
      <c r="CN2043" s="244"/>
      <c r="CO2043" s="244"/>
      <c r="CP2043" s="244"/>
      <c r="CQ2043" s="244"/>
      <c r="CR2043" s="244"/>
      <c r="CS2043" s="244"/>
      <c r="CT2043" s="244"/>
      <c r="CU2043" s="244"/>
      <c r="CV2043" s="244"/>
      <c r="CW2043" s="244"/>
      <c r="CX2043" s="244"/>
      <c r="CY2043" s="244"/>
      <c r="CZ2043" s="244"/>
      <c r="DA2043" s="244"/>
      <c r="DB2043" s="244"/>
      <c r="DC2043" s="244"/>
      <c r="DD2043" s="244"/>
      <c r="DE2043" s="244"/>
      <c r="DF2043" s="244"/>
      <c r="DG2043" s="244"/>
      <c r="DH2043" s="244"/>
      <c r="DI2043" s="244"/>
      <c r="DJ2043" s="244"/>
      <c r="DK2043" s="244"/>
      <c r="DL2043" s="244"/>
      <c r="DM2043" s="244"/>
      <c r="DN2043" s="244"/>
      <c r="DO2043" s="244"/>
      <c r="DP2043" s="244"/>
      <c r="DQ2043" s="244"/>
      <c r="DR2043" s="244"/>
      <c r="DS2043" s="244"/>
      <c r="DT2043" s="244"/>
      <c r="DU2043" s="244"/>
      <c r="DV2043" s="244"/>
      <c r="DW2043" s="244"/>
      <c r="DX2043" s="244"/>
      <c r="DY2043" s="244"/>
      <c r="DZ2043" s="244"/>
      <c r="EA2043" s="244"/>
      <c r="EB2043" s="244"/>
      <c r="EC2043" s="244"/>
      <c r="ED2043" s="244"/>
      <c r="EE2043" s="244"/>
      <c r="EF2043" s="244"/>
      <c r="EG2043" s="244"/>
      <c r="EH2043" s="244"/>
      <c r="EI2043" s="244"/>
      <c r="EJ2043" s="244"/>
      <c r="EK2043" s="244"/>
      <c r="EL2043" s="244"/>
      <c r="EM2043" s="244"/>
      <c r="EN2043" s="244"/>
      <c r="EO2043" s="244"/>
      <c r="EP2043" s="244"/>
      <c r="EQ2043" s="244"/>
      <c r="ER2043" s="244"/>
      <c r="ES2043" s="244"/>
      <c r="ET2043" s="244"/>
      <c r="EU2043" s="244"/>
      <c r="EV2043" s="244"/>
      <c r="EW2043" s="244"/>
      <c r="EX2043" s="244"/>
      <c r="EY2043" s="244"/>
      <c r="EZ2043" s="244"/>
      <c r="FA2043" s="244"/>
      <c r="FB2043" s="244"/>
      <c r="FC2043" s="244"/>
      <c r="FD2043" s="244"/>
      <c r="FE2043" s="244"/>
      <c r="FF2043" s="244"/>
      <c r="FG2043" s="244"/>
      <c r="FH2043" s="244"/>
      <c r="FI2043" s="244"/>
      <c r="FJ2043" s="244"/>
      <c r="FK2043" s="244"/>
      <c r="FL2043" s="244"/>
      <c r="FM2043" s="244"/>
      <c r="FN2043" s="244"/>
      <c r="FO2043" s="244"/>
      <c r="FP2043" s="244"/>
      <c r="FQ2043" s="244"/>
      <c r="FR2043" s="244"/>
      <c r="FS2043" s="244"/>
      <c r="FT2043" s="244"/>
      <c r="FU2043" s="244"/>
      <c r="FV2043" s="244"/>
      <c r="FW2043" s="244"/>
      <c r="FX2043" s="244"/>
      <c r="FY2043" s="244"/>
      <c r="FZ2043" s="244"/>
      <c r="GA2043" s="244"/>
      <c r="GB2043" s="244"/>
      <c r="GC2043" s="244"/>
      <c r="GD2043" s="244"/>
      <c r="GE2043" s="244"/>
      <c r="GF2043" s="244"/>
      <c r="GG2043" s="244"/>
      <c r="GH2043" s="244"/>
      <c r="GI2043" s="244"/>
      <c r="GJ2043" s="244"/>
      <c r="GK2043" s="244"/>
      <c r="GL2043" s="244"/>
      <c r="GM2043" s="244"/>
      <c r="GN2043" s="244"/>
      <c r="GO2043" s="244"/>
      <c r="GP2043" s="244"/>
      <c r="GQ2043" s="244"/>
      <c r="GR2043" s="244"/>
      <c r="GS2043" s="244"/>
      <c r="GT2043" s="244"/>
      <c r="GU2043" s="244"/>
      <c r="GV2043" s="244"/>
      <c r="GW2043" s="244"/>
      <c r="GX2043" s="244"/>
      <c r="GY2043" s="244"/>
      <c r="GZ2043" s="244"/>
      <c r="HA2043" s="244"/>
      <c r="HB2043" s="244"/>
      <c r="HC2043" s="244"/>
      <c r="HD2043" s="244"/>
      <c r="HE2043" s="244"/>
      <c r="HF2043" s="244"/>
      <c r="HG2043" s="244"/>
      <c r="HH2043" s="244"/>
      <c r="HI2043" s="244"/>
      <c r="HJ2043" s="244"/>
      <c r="HK2043" s="244"/>
      <c r="HL2043" s="244"/>
      <c r="HM2043" s="244"/>
      <c r="HN2043" s="244"/>
      <c r="HO2043" s="244"/>
      <c r="HP2043" s="244"/>
      <c r="HQ2043" s="244"/>
      <c r="HR2043" s="244"/>
      <c r="HS2043" s="244"/>
      <c r="HT2043" s="244"/>
      <c r="HU2043" s="244"/>
      <c r="HV2043" s="244"/>
      <c r="HW2043" s="244"/>
      <c r="HX2043" s="244"/>
      <c r="HY2043" s="244"/>
      <c r="HZ2043" s="244"/>
      <c r="IA2043" s="244"/>
      <c r="IB2043" s="244"/>
      <c r="IC2043" s="244"/>
      <c r="ID2043" s="244"/>
      <c r="IE2043" s="244"/>
      <c r="IF2043" s="244"/>
      <c r="IG2043" s="244"/>
      <c r="IH2043" s="244"/>
      <c r="II2043" s="244"/>
      <c r="IJ2043" s="244"/>
      <c r="IK2043" s="244"/>
      <c r="IL2043" s="244"/>
      <c r="IM2043" s="244"/>
      <c r="IN2043" s="244"/>
      <c r="IO2043" s="244"/>
      <c r="IP2043" s="244"/>
      <c r="IQ2043" s="244"/>
      <c r="IR2043" s="244"/>
      <c r="IS2043" s="244"/>
      <c r="IT2043" s="244"/>
      <c r="IU2043" s="244"/>
      <c r="IV2043" s="244"/>
    </row>
    <row r="2044" spans="1:256" s="245" customFormat="1">
      <c r="A2044" s="306" t="s">
        <v>912</v>
      </c>
      <c r="B2044" s="305" t="s">
        <v>913</v>
      </c>
      <c r="C2044" s="284"/>
      <c r="D2044" s="298"/>
      <c r="E2044" s="299"/>
      <c r="F2044" s="284"/>
      <c r="G2044" s="285"/>
      <c r="H2044" s="243"/>
      <c r="I2044" s="244"/>
      <c r="J2044" s="243"/>
      <c r="K2044" s="244"/>
      <c r="L2044" s="244"/>
      <c r="M2044" s="244"/>
      <c r="N2044" s="244"/>
      <c r="O2044" s="244"/>
      <c r="P2044" s="244"/>
      <c r="Q2044" s="244"/>
      <c r="R2044" s="244"/>
      <c r="S2044" s="244"/>
      <c r="T2044" s="244"/>
      <c r="U2044" s="244"/>
      <c r="V2044" s="244"/>
      <c r="W2044" s="244"/>
      <c r="X2044" s="244"/>
      <c r="Y2044" s="244"/>
      <c r="Z2044" s="244"/>
      <c r="AA2044" s="244"/>
      <c r="AB2044" s="244"/>
      <c r="AC2044" s="244"/>
      <c r="AD2044" s="244"/>
      <c r="AE2044" s="244"/>
      <c r="AF2044" s="244"/>
      <c r="AG2044" s="244"/>
      <c r="AH2044" s="244"/>
      <c r="AI2044" s="244"/>
      <c r="AJ2044" s="244"/>
      <c r="AK2044" s="244"/>
      <c r="AL2044" s="244"/>
      <c r="AM2044" s="244"/>
      <c r="AN2044" s="244"/>
      <c r="AO2044" s="244"/>
      <c r="AP2044" s="244"/>
      <c r="AQ2044" s="244"/>
      <c r="AR2044" s="244"/>
      <c r="AS2044" s="244"/>
      <c r="AT2044" s="244"/>
      <c r="AU2044" s="244"/>
      <c r="AV2044" s="244"/>
      <c r="AW2044" s="244"/>
      <c r="AX2044" s="244"/>
      <c r="AY2044" s="244"/>
      <c r="AZ2044" s="244"/>
      <c r="BA2044" s="244"/>
      <c r="BB2044" s="244"/>
      <c r="BC2044" s="244"/>
      <c r="BD2044" s="244"/>
      <c r="BE2044" s="244"/>
      <c r="BF2044" s="244"/>
      <c r="BG2044" s="244"/>
      <c r="BH2044" s="244"/>
      <c r="BI2044" s="244"/>
      <c r="BJ2044" s="244"/>
      <c r="BK2044" s="244"/>
      <c r="BL2044" s="244"/>
      <c r="BM2044" s="244"/>
      <c r="BN2044" s="244"/>
      <c r="BO2044" s="244"/>
      <c r="BP2044" s="244"/>
      <c r="BQ2044" s="244"/>
      <c r="BR2044" s="244"/>
      <c r="BS2044" s="244"/>
      <c r="BT2044" s="244"/>
      <c r="BU2044" s="244"/>
      <c r="BV2044" s="244"/>
      <c r="BW2044" s="244"/>
      <c r="BX2044" s="244"/>
      <c r="BY2044" s="244"/>
      <c r="BZ2044" s="244"/>
      <c r="CA2044" s="244"/>
      <c r="CB2044" s="244"/>
      <c r="CC2044" s="244"/>
      <c r="CD2044" s="244"/>
      <c r="CE2044" s="244"/>
      <c r="CF2044" s="244"/>
      <c r="CG2044" s="244"/>
      <c r="CH2044" s="244"/>
      <c r="CI2044" s="244"/>
      <c r="CJ2044" s="244"/>
      <c r="CK2044" s="244"/>
      <c r="CL2044" s="244"/>
      <c r="CM2044" s="244"/>
      <c r="CN2044" s="244"/>
      <c r="CO2044" s="244"/>
      <c r="CP2044" s="244"/>
      <c r="CQ2044" s="244"/>
      <c r="CR2044" s="244"/>
      <c r="CS2044" s="244"/>
      <c r="CT2044" s="244"/>
      <c r="CU2044" s="244"/>
      <c r="CV2044" s="244"/>
      <c r="CW2044" s="244"/>
      <c r="CX2044" s="244"/>
      <c r="CY2044" s="244"/>
      <c r="CZ2044" s="244"/>
      <c r="DA2044" s="244"/>
      <c r="DB2044" s="244"/>
      <c r="DC2044" s="244"/>
      <c r="DD2044" s="244"/>
      <c r="DE2044" s="244"/>
      <c r="DF2044" s="244"/>
      <c r="DG2044" s="244"/>
      <c r="DH2044" s="244"/>
      <c r="DI2044" s="244"/>
      <c r="DJ2044" s="244"/>
      <c r="DK2044" s="244"/>
      <c r="DL2044" s="244"/>
      <c r="DM2044" s="244"/>
      <c r="DN2044" s="244"/>
      <c r="DO2044" s="244"/>
      <c r="DP2044" s="244"/>
      <c r="DQ2044" s="244"/>
      <c r="DR2044" s="244"/>
      <c r="DS2044" s="244"/>
      <c r="DT2044" s="244"/>
      <c r="DU2044" s="244"/>
      <c r="DV2044" s="244"/>
      <c r="DW2044" s="244"/>
      <c r="DX2044" s="244"/>
      <c r="DY2044" s="244"/>
      <c r="DZ2044" s="244"/>
      <c r="EA2044" s="244"/>
      <c r="EB2044" s="244"/>
      <c r="EC2044" s="244"/>
      <c r="ED2044" s="244"/>
      <c r="EE2044" s="244"/>
      <c r="EF2044" s="244"/>
      <c r="EG2044" s="244"/>
      <c r="EH2044" s="244"/>
      <c r="EI2044" s="244"/>
      <c r="EJ2044" s="244"/>
      <c r="EK2044" s="244"/>
      <c r="EL2044" s="244"/>
      <c r="EM2044" s="244"/>
      <c r="EN2044" s="244"/>
      <c r="EO2044" s="244"/>
      <c r="EP2044" s="244"/>
      <c r="EQ2044" s="244"/>
      <c r="ER2044" s="244"/>
      <c r="ES2044" s="244"/>
      <c r="ET2044" s="244"/>
      <c r="EU2044" s="244"/>
      <c r="EV2044" s="244"/>
      <c r="EW2044" s="244"/>
      <c r="EX2044" s="244"/>
      <c r="EY2044" s="244"/>
      <c r="EZ2044" s="244"/>
      <c r="FA2044" s="244"/>
      <c r="FB2044" s="244"/>
      <c r="FC2044" s="244"/>
      <c r="FD2044" s="244"/>
      <c r="FE2044" s="244"/>
      <c r="FF2044" s="244"/>
      <c r="FG2044" s="244"/>
      <c r="FH2044" s="244"/>
      <c r="FI2044" s="244"/>
      <c r="FJ2044" s="244"/>
      <c r="FK2044" s="244"/>
      <c r="FL2044" s="244"/>
      <c r="FM2044" s="244"/>
      <c r="FN2044" s="244"/>
      <c r="FO2044" s="244"/>
      <c r="FP2044" s="244"/>
      <c r="FQ2044" s="244"/>
      <c r="FR2044" s="244"/>
      <c r="FS2044" s="244"/>
      <c r="FT2044" s="244"/>
      <c r="FU2044" s="244"/>
      <c r="FV2044" s="244"/>
      <c r="FW2044" s="244"/>
      <c r="FX2044" s="244"/>
      <c r="FY2044" s="244"/>
      <c r="FZ2044" s="244"/>
      <c r="GA2044" s="244"/>
      <c r="GB2044" s="244"/>
      <c r="GC2044" s="244"/>
      <c r="GD2044" s="244"/>
      <c r="GE2044" s="244"/>
      <c r="GF2044" s="244"/>
      <c r="GG2044" s="244"/>
      <c r="GH2044" s="244"/>
      <c r="GI2044" s="244"/>
      <c r="GJ2044" s="244"/>
      <c r="GK2044" s="244"/>
      <c r="GL2044" s="244"/>
      <c r="GM2044" s="244"/>
      <c r="GN2044" s="244"/>
      <c r="GO2044" s="244"/>
      <c r="GP2044" s="244"/>
      <c r="GQ2044" s="244"/>
      <c r="GR2044" s="244"/>
      <c r="GS2044" s="244"/>
      <c r="GT2044" s="244"/>
      <c r="GU2044" s="244"/>
      <c r="GV2044" s="244"/>
      <c r="GW2044" s="244"/>
      <c r="GX2044" s="244"/>
      <c r="GY2044" s="244"/>
      <c r="GZ2044" s="244"/>
      <c r="HA2044" s="244"/>
      <c r="HB2044" s="244"/>
      <c r="HC2044" s="244"/>
      <c r="HD2044" s="244"/>
      <c r="HE2044" s="244"/>
      <c r="HF2044" s="244"/>
      <c r="HG2044" s="244"/>
      <c r="HH2044" s="244"/>
      <c r="HI2044" s="244"/>
      <c r="HJ2044" s="244"/>
      <c r="HK2044" s="244"/>
      <c r="HL2044" s="244"/>
      <c r="HM2044" s="244"/>
      <c r="HN2044" s="244"/>
      <c r="HO2044" s="244"/>
      <c r="HP2044" s="244"/>
      <c r="HQ2044" s="244"/>
      <c r="HR2044" s="244"/>
      <c r="HS2044" s="244"/>
      <c r="HT2044" s="244"/>
      <c r="HU2044" s="244"/>
      <c r="HV2044" s="244"/>
      <c r="HW2044" s="244"/>
      <c r="HX2044" s="244"/>
      <c r="HY2044" s="244"/>
      <c r="HZ2044" s="244"/>
      <c r="IA2044" s="244"/>
      <c r="IB2044" s="244"/>
      <c r="IC2044" s="244"/>
      <c r="ID2044" s="244"/>
      <c r="IE2044" s="244"/>
      <c r="IF2044" s="244"/>
      <c r="IG2044" s="244"/>
      <c r="IH2044" s="244"/>
      <c r="II2044" s="244"/>
      <c r="IJ2044" s="244"/>
      <c r="IK2044" s="244"/>
      <c r="IL2044" s="244"/>
      <c r="IM2044" s="244"/>
      <c r="IN2044" s="244"/>
      <c r="IO2044" s="244"/>
      <c r="IP2044" s="244"/>
      <c r="IQ2044" s="244"/>
      <c r="IR2044" s="244"/>
      <c r="IS2044" s="244"/>
      <c r="IT2044" s="244"/>
      <c r="IU2044" s="244"/>
      <c r="IV2044" s="244"/>
    </row>
    <row r="2045" spans="1:256" s="245" customFormat="1">
      <c r="A2045" s="307">
        <v>4.0999999999999996</v>
      </c>
      <c r="B2045" s="297" t="s">
        <v>914</v>
      </c>
      <c r="C2045" s="308">
        <v>1372.59</v>
      </c>
      <c r="D2045" s="309" t="s">
        <v>870</v>
      </c>
      <c r="E2045" s="251"/>
      <c r="F2045" s="288">
        <f>+C2045*E2045</f>
        <v>0</v>
      </c>
      <c r="G2045" s="285"/>
      <c r="H2045" s="288"/>
      <c r="I2045" s="244"/>
      <c r="J2045" s="243"/>
      <c r="K2045" s="244"/>
      <c r="L2045" s="244"/>
      <c r="M2045" s="244"/>
      <c r="N2045" s="244"/>
      <c r="O2045" s="244"/>
      <c r="P2045" s="244"/>
      <c r="Q2045" s="244"/>
      <c r="R2045" s="244"/>
      <c r="S2045" s="244"/>
      <c r="T2045" s="244"/>
      <c r="U2045" s="244"/>
      <c r="V2045" s="244"/>
      <c r="W2045" s="244"/>
      <c r="X2045" s="244"/>
      <c r="Y2045" s="244"/>
      <c r="Z2045" s="244"/>
      <c r="AA2045" s="244"/>
      <c r="AB2045" s="244"/>
      <c r="AC2045" s="244"/>
      <c r="AD2045" s="244"/>
      <c r="AE2045" s="244"/>
      <c r="AF2045" s="244"/>
      <c r="AG2045" s="244"/>
      <c r="AH2045" s="244"/>
      <c r="AI2045" s="244"/>
      <c r="AJ2045" s="244"/>
      <c r="AK2045" s="244"/>
      <c r="AL2045" s="244"/>
      <c r="AM2045" s="244"/>
      <c r="AN2045" s="244"/>
      <c r="AO2045" s="244"/>
      <c r="AP2045" s="244"/>
      <c r="AQ2045" s="244"/>
      <c r="AR2045" s="244"/>
      <c r="AS2045" s="244"/>
      <c r="AT2045" s="244"/>
      <c r="AU2045" s="244"/>
      <c r="AV2045" s="244"/>
      <c r="AW2045" s="244"/>
      <c r="AX2045" s="244"/>
      <c r="AY2045" s="244"/>
      <c r="AZ2045" s="244"/>
      <c r="BA2045" s="244"/>
      <c r="BB2045" s="244"/>
      <c r="BC2045" s="244"/>
      <c r="BD2045" s="244"/>
      <c r="BE2045" s="244"/>
      <c r="BF2045" s="244"/>
      <c r="BG2045" s="244"/>
      <c r="BH2045" s="244"/>
      <c r="BI2045" s="244"/>
      <c r="BJ2045" s="244"/>
      <c r="BK2045" s="244"/>
      <c r="BL2045" s="244"/>
      <c r="BM2045" s="244"/>
      <c r="BN2045" s="244"/>
      <c r="BO2045" s="244"/>
      <c r="BP2045" s="244"/>
      <c r="BQ2045" s="244"/>
      <c r="BR2045" s="244"/>
      <c r="BS2045" s="244"/>
      <c r="BT2045" s="244"/>
      <c r="BU2045" s="244"/>
      <c r="BV2045" s="244"/>
      <c r="BW2045" s="244"/>
      <c r="BX2045" s="244"/>
      <c r="BY2045" s="244"/>
      <c r="BZ2045" s="244"/>
      <c r="CA2045" s="244"/>
      <c r="CB2045" s="244"/>
      <c r="CC2045" s="244"/>
      <c r="CD2045" s="244"/>
      <c r="CE2045" s="244"/>
      <c r="CF2045" s="244"/>
      <c r="CG2045" s="244"/>
      <c r="CH2045" s="244"/>
      <c r="CI2045" s="244"/>
      <c r="CJ2045" s="244"/>
      <c r="CK2045" s="244"/>
      <c r="CL2045" s="244"/>
      <c r="CM2045" s="244"/>
      <c r="CN2045" s="244"/>
      <c r="CO2045" s="244"/>
      <c r="CP2045" s="244"/>
      <c r="CQ2045" s="244"/>
      <c r="CR2045" s="244"/>
      <c r="CS2045" s="244"/>
      <c r="CT2045" s="244"/>
      <c r="CU2045" s="244"/>
      <c r="CV2045" s="244"/>
      <c r="CW2045" s="244"/>
      <c r="CX2045" s="244"/>
      <c r="CY2045" s="244"/>
      <c r="CZ2045" s="244"/>
      <c r="DA2045" s="244"/>
      <c r="DB2045" s="244"/>
      <c r="DC2045" s="244"/>
      <c r="DD2045" s="244"/>
      <c r="DE2045" s="244"/>
      <c r="DF2045" s="244"/>
      <c r="DG2045" s="244"/>
      <c r="DH2045" s="244"/>
      <c r="DI2045" s="244"/>
      <c r="DJ2045" s="244"/>
      <c r="DK2045" s="244"/>
      <c r="DL2045" s="244"/>
      <c r="DM2045" s="244"/>
      <c r="DN2045" s="244"/>
      <c r="DO2045" s="244"/>
      <c r="DP2045" s="244"/>
      <c r="DQ2045" s="244"/>
      <c r="DR2045" s="244"/>
      <c r="DS2045" s="244"/>
      <c r="DT2045" s="244"/>
      <c r="DU2045" s="244"/>
      <c r="DV2045" s="244"/>
      <c r="DW2045" s="244"/>
      <c r="DX2045" s="244"/>
      <c r="DY2045" s="244"/>
      <c r="DZ2045" s="244"/>
      <c r="EA2045" s="244"/>
      <c r="EB2045" s="244"/>
      <c r="EC2045" s="244"/>
      <c r="ED2045" s="244"/>
      <c r="EE2045" s="244"/>
      <c r="EF2045" s="244"/>
      <c r="EG2045" s="244"/>
      <c r="EH2045" s="244"/>
      <c r="EI2045" s="244"/>
      <c r="EJ2045" s="244"/>
      <c r="EK2045" s="244"/>
      <c r="EL2045" s="244"/>
      <c r="EM2045" s="244"/>
      <c r="EN2045" s="244"/>
      <c r="EO2045" s="244"/>
      <c r="EP2045" s="244"/>
      <c r="EQ2045" s="244"/>
      <c r="ER2045" s="244"/>
      <c r="ES2045" s="244"/>
      <c r="ET2045" s="244"/>
      <c r="EU2045" s="244"/>
      <c r="EV2045" s="244"/>
      <c r="EW2045" s="244"/>
      <c r="EX2045" s="244"/>
      <c r="EY2045" s="244"/>
      <c r="EZ2045" s="244"/>
      <c r="FA2045" s="244"/>
      <c r="FB2045" s="244"/>
      <c r="FC2045" s="244"/>
      <c r="FD2045" s="244"/>
      <c r="FE2045" s="244"/>
      <c r="FF2045" s="244"/>
      <c r="FG2045" s="244"/>
      <c r="FH2045" s="244"/>
      <c r="FI2045" s="244"/>
      <c r="FJ2045" s="244"/>
      <c r="FK2045" s="244"/>
      <c r="FL2045" s="244"/>
      <c r="FM2045" s="244"/>
      <c r="FN2045" s="244"/>
      <c r="FO2045" s="244"/>
      <c r="FP2045" s="244"/>
      <c r="FQ2045" s="244"/>
      <c r="FR2045" s="244"/>
      <c r="FS2045" s="244"/>
      <c r="FT2045" s="244"/>
      <c r="FU2045" s="244"/>
      <c r="FV2045" s="244"/>
      <c r="FW2045" s="244"/>
      <c r="FX2045" s="244"/>
      <c r="FY2045" s="244"/>
      <c r="FZ2045" s="244"/>
      <c r="GA2045" s="244"/>
      <c r="GB2045" s="244"/>
      <c r="GC2045" s="244"/>
      <c r="GD2045" s="244"/>
      <c r="GE2045" s="244"/>
      <c r="GF2045" s="244"/>
      <c r="GG2045" s="244"/>
      <c r="GH2045" s="244"/>
      <c r="GI2045" s="244"/>
      <c r="GJ2045" s="244"/>
      <c r="GK2045" s="244"/>
      <c r="GL2045" s="244"/>
      <c r="GM2045" s="244"/>
      <c r="GN2045" s="244"/>
      <c r="GO2045" s="244"/>
      <c r="GP2045" s="244"/>
      <c r="GQ2045" s="244"/>
      <c r="GR2045" s="244"/>
      <c r="GS2045" s="244"/>
      <c r="GT2045" s="244"/>
      <c r="GU2045" s="244"/>
      <c r="GV2045" s="244"/>
      <c r="GW2045" s="244"/>
      <c r="GX2045" s="244"/>
      <c r="GY2045" s="244"/>
      <c r="GZ2045" s="244"/>
      <c r="HA2045" s="244"/>
      <c r="HB2045" s="244"/>
      <c r="HC2045" s="244"/>
      <c r="HD2045" s="244"/>
      <c r="HE2045" s="244"/>
      <c r="HF2045" s="244"/>
      <c r="HG2045" s="244"/>
      <c r="HH2045" s="244"/>
      <c r="HI2045" s="244"/>
      <c r="HJ2045" s="244"/>
      <c r="HK2045" s="244"/>
      <c r="HL2045" s="244"/>
      <c r="HM2045" s="244"/>
      <c r="HN2045" s="244"/>
      <c r="HO2045" s="244"/>
      <c r="HP2045" s="244"/>
      <c r="HQ2045" s="244"/>
      <c r="HR2045" s="244"/>
      <c r="HS2045" s="244"/>
      <c r="HT2045" s="244"/>
      <c r="HU2045" s="244"/>
      <c r="HV2045" s="244"/>
      <c r="HW2045" s="244"/>
      <c r="HX2045" s="244"/>
      <c r="HY2045" s="244"/>
      <c r="HZ2045" s="244"/>
      <c r="IA2045" s="244"/>
      <c r="IB2045" s="244"/>
      <c r="IC2045" s="244"/>
      <c r="ID2045" s="244"/>
      <c r="IE2045" s="244"/>
      <c r="IF2045" s="244"/>
      <c r="IG2045" s="244"/>
      <c r="IH2045" s="244"/>
      <c r="II2045" s="244"/>
      <c r="IJ2045" s="244"/>
      <c r="IK2045" s="244"/>
      <c r="IL2045" s="244"/>
      <c r="IM2045" s="244"/>
      <c r="IN2045" s="244"/>
      <c r="IO2045" s="244"/>
      <c r="IP2045" s="244"/>
      <c r="IQ2045" s="244"/>
      <c r="IR2045" s="244"/>
      <c r="IS2045" s="244"/>
      <c r="IT2045" s="244"/>
      <c r="IU2045" s="244"/>
      <c r="IV2045" s="244"/>
    </row>
    <row r="2046" spans="1:256" s="245" customFormat="1">
      <c r="A2046" s="307">
        <f>A2045+0.1</f>
        <v>4.1999999999999993</v>
      </c>
      <c r="B2046" s="297" t="s">
        <v>915</v>
      </c>
      <c r="C2046" s="308">
        <v>1372.59</v>
      </c>
      <c r="D2046" s="309" t="s">
        <v>870</v>
      </c>
      <c r="E2046" s="251"/>
      <c r="F2046" s="288">
        <f>+C2046*E2046</f>
        <v>0</v>
      </c>
      <c r="G2046" s="285"/>
      <c r="H2046" s="288"/>
      <c r="I2046" s="244"/>
      <c r="J2046" s="243"/>
      <c r="K2046" s="244"/>
      <c r="L2046" s="244"/>
      <c r="M2046" s="244"/>
      <c r="N2046" s="244"/>
      <c r="O2046" s="244"/>
      <c r="P2046" s="244"/>
      <c r="Q2046" s="244"/>
      <c r="R2046" s="244"/>
      <c r="S2046" s="244"/>
      <c r="T2046" s="244"/>
      <c r="U2046" s="244"/>
      <c r="V2046" s="244"/>
      <c r="W2046" s="244"/>
      <c r="X2046" s="244"/>
      <c r="Y2046" s="244"/>
      <c r="Z2046" s="244"/>
      <c r="AA2046" s="244"/>
      <c r="AB2046" s="244"/>
      <c r="AC2046" s="244"/>
      <c r="AD2046" s="244"/>
      <c r="AE2046" s="244"/>
      <c r="AF2046" s="244"/>
      <c r="AG2046" s="244"/>
      <c r="AH2046" s="244"/>
      <c r="AI2046" s="244"/>
      <c r="AJ2046" s="244"/>
      <c r="AK2046" s="244"/>
      <c r="AL2046" s="244"/>
      <c r="AM2046" s="244"/>
      <c r="AN2046" s="244"/>
      <c r="AO2046" s="244"/>
      <c r="AP2046" s="244"/>
      <c r="AQ2046" s="244"/>
      <c r="AR2046" s="244"/>
      <c r="AS2046" s="244"/>
      <c r="AT2046" s="244"/>
      <c r="AU2046" s="244"/>
      <c r="AV2046" s="244"/>
      <c r="AW2046" s="244"/>
      <c r="AX2046" s="244"/>
      <c r="AY2046" s="244"/>
      <c r="AZ2046" s="244"/>
      <c r="BA2046" s="244"/>
      <c r="BB2046" s="244"/>
      <c r="BC2046" s="244"/>
      <c r="BD2046" s="244"/>
      <c r="BE2046" s="244"/>
      <c r="BF2046" s="244"/>
      <c r="BG2046" s="244"/>
      <c r="BH2046" s="244"/>
      <c r="BI2046" s="244"/>
      <c r="BJ2046" s="244"/>
      <c r="BK2046" s="244"/>
      <c r="BL2046" s="244"/>
      <c r="BM2046" s="244"/>
      <c r="BN2046" s="244"/>
      <c r="BO2046" s="244"/>
      <c r="BP2046" s="244"/>
      <c r="BQ2046" s="244"/>
      <c r="BR2046" s="244"/>
      <c r="BS2046" s="244"/>
      <c r="BT2046" s="244"/>
      <c r="BU2046" s="244"/>
      <c r="BV2046" s="244"/>
      <c r="BW2046" s="244"/>
      <c r="BX2046" s="244"/>
      <c r="BY2046" s="244"/>
      <c r="BZ2046" s="244"/>
      <c r="CA2046" s="244"/>
      <c r="CB2046" s="244"/>
      <c r="CC2046" s="244"/>
      <c r="CD2046" s="244"/>
      <c r="CE2046" s="244"/>
      <c r="CF2046" s="244"/>
      <c r="CG2046" s="244"/>
      <c r="CH2046" s="244"/>
      <c r="CI2046" s="244"/>
      <c r="CJ2046" s="244"/>
      <c r="CK2046" s="244"/>
      <c r="CL2046" s="244"/>
      <c r="CM2046" s="244"/>
      <c r="CN2046" s="244"/>
      <c r="CO2046" s="244"/>
      <c r="CP2046" s="244"/>
      <c r="CQ2046" s="244"/>
      <c r="CR2046" s="244"/>
      <c r="CS2046" s="244"/>
      <c r="CT2046" s="244"/>
      <c r="CU2046" s="244"/>
      <c r="CV2046" s="244"/>
      <c r="CW2046" s="244"/>
      <c r="CX2046" s="244"/>
      <c r="CY2046" s="244"/>
      <c r="CZ2046" s="244"/>
      <c r="DA2046" s="244"/>
      <c r="DB2046" s="244"/>
      <c r="DC2046" s="244"/>
      <c r="DD2046" s="244"/>
      <c r="DE2046" s="244"/>
      <c r="DF2046" s="244"/>
      <c r="DG2046" s="244"/>
      <c r="DH2046" s="244"/>
      <c r="DI2046" s="244"/>
      <c r="DJ2046" s="244"/>
      <c r="DK2046" s="244"/>
      <c r="DL2046" s="244"/>
      <c r="DM2046" s="244"/>
      <c r="DN2046" s="244"/>
      <c r="DO2046" s="244"/>
      <c r="DP2046" s="244"/>
      <c r="DQ2046" s="244"/>
      <c r="DR2046" s="244"/>
      <c r="DS2046" s="244"/>
      <c r="DT2046" s="244"/>
      <c r="DU2046" s="244"/>
      <c r="DV2046" s="244"/>
      <c r="DW2046" s="244"/>
      <c r="DX2046" s="244"/>
      <c r="DY2046" s="244"/>
      <c r="DZ2046" s="244"/>
      <c r="EA2046" s="244"/>
      <c r="EB2046" s="244"/>
      <c r="EC2046" s="244"/>
      <c r="ED2046" s="244"/>
      <c r="EE2046" s="244"/>
      <c r="EF2046" s="244"/>
      <c r="EG2046" s="244"/>
      <c r="EH2046" s="244"/>
      <c r="EI2046" s="244"/>
      <c r="EJ2046" s="244"/>
      <c r="EK2046" s="244"/>
      <c r="EL2046" s="244"/>
      <c r="EM2046" s="244"/>
      <c r="EN2046" s="244"/>
      <c r="EO2046" s="244"/>
      <c r="EP2046" s="244"/>
      <c r="EQ2046" s="244"/>
      <c r="ER2046" s="244"/>
      <c r="ES2046" s="244"/>
      <c r="ET2046" s="244"/>
      <c r="EU2046" s="244"/>
      <c r="EV2046" s="244"/>
      <c r="EW2046" s="244"/>
      <c r="EX2046" s="244"/>
      <c r="EY2046" s="244"/>
      <c r="EZ2046" s="244"/>
      <c r="FA2046" s="244"/>
      <c r="FB2046" s="244"/>
      <c r="FC2046" s="244"/>
      <c r="FD2046" s="244"/>
      <c r="FE2046" s="244"/>
      <c r="FF2046" s="244"/>
      <c r="FG2046" s="244"/>
      <c r="FH2046" s="244"/>
      <c r="FI2046" s="244"/>
      <c r="FJ2046" s="244"/>
      <c r="FK2046" s="244"/>
      <c r="FL2046" s="244"/>
      <c r="FM2046" s="244"/>
      <c r="FN2046" s="244"/>
      <c r="FO2046" s="244"/>
      <c r="FP2046" s="244"/>
      <c r="FQ2046" s="244"/>
      <c r="FR2046" s="244"/>
      <c r="FS2046" s="244"/>
      <c r="FT2046" s="244"/>
      <c r="FU2046" s="244"/>
      <c r="FV2046" s="244"/>
      <c r="FW2046" s="244"/>
      <c r="FX2046" s="244"/>
      <c r="FY2046" s="244"/>
      <c r="FZ2046" s="244"/>
      <c r="GA2046" s="244"/>
      <c r="GB2046" s="244"/>
      <c r="GC2046" s="244"/>
      <c r="GD2046" s="244"/>
      <c r="GE2046" s="244"/>
      <c r="GF2046" s="244"/>
      <c r="GG2046" s="244"/>
      <c r="GH2046" s="244"/>
      <c r="GI2046" s="244"/>
      <c r="GJ2046" s="244"/>
      <c r="GK2046" s="244"/>
      <c r="GL2046" s="244"/>
      <c r="GM2046" s="244"/>
      <c r="GN2046" s="244"/>
      <c r="GO2046" s="244"/>
      <c r="GP2046" s="244"/>
      <c r="GQ2046" s="244"/>
      <c r="GR2046" s="244"/>
      <c r="GS2046" s="244"/>
      <c r="GT2046" s="244"/>
      <c r="GU2046" s="244"/>
      <c r="GV2046" s="244"/>
      <c r="GW2046" s="244"/>
      <c r="GX2046" s="244"/>
      <c r="GY2046" s="244"/>
      <c r="GZ2046" s="244"/>
      <c r="HA2046" s="244"/>
      <c r="HB2046" s="244"/>
      <c r="HC2046" s="244"/>
      <c r="HD2046" s="244"/>
      <c r="HE2046" s="244"/>
      <c r="HF2046" s="244"/>
      <c r="HG2046" s="244"/>
      <c r="HH2046" s="244"/>
      <c r="HI2046" s="244"/>
      <c r="HJ2046" s="244"/>
      <c r="HK2046" s="244"/>
      <c r="HL2046" s="244"/>
      <c r="HM2046" s="244"/>
      <c r="HN2046" s="244"/>
      <c r="HO2046" s="244"/>
      <c r="HP2046" s="244"/>
      <c r="HQ2046" s="244"/>
      <c r="HR2046" s="244"/>
      <c r="HS2046" s="244"/>
      <c r="HT2046" s="244"/>
      <c r="HU2046" s="244"/>
      <c r="HV2046" s="244"/>
      <c r="HW2046" s="244"/>
      <c r="HX2046" s="244"/>
      <c r="HY2046" s="244"/>
      <c r="HZ2046" s="244"/>
      <c r="IA2046" s="244"/>
      <c r="IB2046" s="244"/>
      <c r="IC2046" s="244"/>
      <c r="ID2046" s="244"/>
      <c r="IE2046" s="244"/>
      <c r="IF2046" s="244"/>
      <c r="IG2046" s="244"/>
      <c r="IH2046" s="244"/>
      <c r="II2046" s="244"/>
      <c r="IJ2046" s="244"/>
      <c r="IK2046" s="244"/>
      <c r="IL2046" s="244"/>
      <c r="IM2046" s="244"/>
      <c r="IN2046" s="244"/>
      <c r="IO2046" s="244"/>
      <c r="IP2046" s="244"/>
      <c r="IQ2046" s="244"/>
      <c r="IR2046" s="244"/>
      <c r="IS2046" s="244"/>
      <c r="IT2046" s="244"/>
      <c r="IU2046" s="244"/>
      <c r="IV2046" s="244"/>
    </row>
    <row r="2047" spans="1:256" s="245" customFormat="1">
      <c r="A2047" s="307">
        <f>A2046+0.1</f>
        <v>4.2999999999999989</v>
      </c>
      <c r="B2047" s="297" t="s">
        <v>916</v>
      </c>
      <c r="C2047" s="308">
        <v>1372.59</v>
      </c>
      <c r="D2047" s="309" t="s">
        <v>870</v>
      </c>
      <c r="E2047" s="251"/>
      <c r="F2047" s="288">
        <f>+C2047*E2047</f>
        <v>0</v>
      </c>
      <c r="G2047" s="285"/>
      <c r="H2047" s="288"/>
      <c r="I2047" s="244"/>
      <c r="J2047" s="243"/>
      <c r="K2047" s="244"/>
      <c r="L2047" s="244"/>
      <c r="M2047" s="244"/>
      <c r="N2047" s="244"/>
      <c r="O2047" s="244"/>
      <c r="P2047" s="244"/>
      <c r="Q2047" s="244"/>
      <c r="R2047" s="244"/>
      <c r="S2047" s="244"/>
      <c r="T2047" s="244"/>
      <c r="U2047" s="244"/>
      <c r="V2047" s="244"/>
      <c r="W2047" s="244"/>
      <c r="X2047" s="244"/>
      <c r="Y2047" s="244"/>
      <c r="Z2047" s="244"/>
      <c r="AA2047" s="244"/>
      <c r="AB2047" s="244"/>
      <c r="AC2047" s="244"/>
      <c r="AD2047" s="244"/>
      <c r="AE2047" s="244"/>
      <c r="AF2047" s="244"/>
      <c r="AG2047" s="244"/>
      <c r="AH2047" s="244"/>
      <c r="AI2047" s="244"/>
      <c r="AJ2047" s="244"/>
      <c r="AK2047" s="244"/>
      <c r="AL2047" s="244"/>
      <c r="AM2047" s="244"/>
      <c r="AN2047" s="244"/>
      <c r="AO2047" s="244"/>
      <c r="AP2047" s="244"/>
      <c r="AQ2047" s="244"/>
      <c r="AR2047" s="244"/>
      <c r="AS2047" s="244"/>
      <c r="AT2047" s="244"/>
      <c r="AU2047" s="244"/>
      <c r="AV2047" s="244"/>
      <c r="AW2047" s="244"/>
      <c r="AX2047" s="244"/>
      <c r="AY2047" s="244"/>
      <c r="AZ2047" s="244"/>
      <c r="BA2047" s="244"/>
      <c r="BB2047" s="244"/>
      <c r="BC2047" s="244"/>
      <c r="BD2047" s="244"/>
      <c r="BE2047" s="244"/>
      <c r="BF2047" s="244"/>
      <c r="BG2047" s="244"/>
      <c r="BH2047" s="244"/>
      <c r="BI2047" s="244"/>
      <c r="BJ2047" s="244"/>
      <c r="BK2047" s="244"/>
      <c r="BL2047" s="244"/>
      <c r="BM2047" s="244"/>
      <c r="BN2047" s="244"/>
      <c r="BO2047" s="244"/>
      <c r="BP2047" s="244"/>
      <c r="BQ2047" s="244"/>
      <c r="BR2047" s="244"/>
      <c r="BS2047" s="244"/>
      <c r="BT2047" s="244"/>
      <c r="BU2047" s="244"/>
      <c r="BV2047" s="244"/>
      <c r="BW2047" s="244"/>
      <c r="BX2047" s="244"/>
      <c r="BY2047" s="244"/>
      <c r="BZ2047" s="244"/>
      <c r="CA2047" s="244"/>
      <c r="CB2047" s="244"/>
      <c r="CC2047" s="244"/>
      <c r="CD2047" s="244"/>
      <c r="CE2047" s="244"/>
      <c r="CF2047" s="244"/>
      <c r="CG2047" s="244"/>
      <c r="CH2047" s="244"/>
      <c r="CI2047" s="244"/>
      <c r="CJ2047" s="244"/>
      <c r="CK2047" s="244"/>
      <c r="CL2047" s="244"/>
      <c r="CM2047" s="244"/>
      <c r="CN2047" s="244"/>
      <c r="CO2047" s="244"/>
      <c r="CP2047" s="244"/>
      <c r="CQ2047" s="244"/>
      <c r="CR2047" s="244"/>
      <c r="CS2047" s="244"/>
      <c r="CT2047" s="244"/>
      <c r="CU2047" s="244"/>
      <c r="CV2047" s="244"/>
      <c r="CW2047" s="244"/>
      <c r="CX2047" s="244"/>
      <c r="CY2047" s="244"/>
      <c r="CZ2047" s="244"/>
      <c r="DA2047" s="244"/>
      <c r="DB2047" s="244"/>
      <c r="DC2047" s="244"/>
      <c r="DD2047" s="244"/>
      <c r="DE2047" s="244"/>
      <c r="DF2047" s="244"/>
      <c r="DG2047" s="244"/>
      <c r="DH2047" s="244"/>
      <c r="DI2047" s="244"/>
      <c r="DJ2047" s="244"/>
      <c r="DK2047" s="244"/>
      <c r="DL2047" s="244"/>
      <c r="DM2047" s="244"/>
      <c r="DN2047" s="244"/>
      <c r="DO2047" s="244"/>
      <c r="DP2047" s="244"/>
      <c r="DQ2047" s="244"/>
      <c r="DR2047" s="244"/>
      <c r="DS2047" s="244"/>
      <c r="DT2047" s="244"/>
      <c r="DU2047" s="244"/>
      <c r="DV2047" s="244"/>
      <c r="DW2047" s="244"/>
      <c r="DX2047" s="244"/>
      <c r="DY2047" s="244"/>
      <c r="DZ2047" s="244"/>
      <c r="EA2047" s="244"/>
      <c r="EB2047" s="244"/>
      <c r="EC2047" s="244"/>
      <c r="ED2047" s="244"/>
      <c r="EE2047" s="244"/>
      <c r="EF2047" s="244"/>
      <c r="EG2047" s="244"/>
      <c r="EH2047" s="244"/>
      <c r="EI2047" s="244"/>
      <c r="EJ2047" s="244"/>
      <c r="EK2047" s="244"/>
      <c r="EL2047" s="244"/>
      <c r="EM2047" s="244"/>
      <c r="EN2047" s="244"/>
      <c r="EO2047" s="244"/>
      <c r="EP2047" s="244"/>
      <c r="EQ2047" s="244"/>
      <c r="ER2047" s="244"/>
      <c r="ES2047" s="244"/>
      <c r="ET2047" s="244"/>
      <c r="EU2047" s="244"/>
      <c r="EV2047" s="244"/>
      <c r="EW2047" s="244"/>
      <c r="EX2047" s="244"/>
      <c r="EY2047" s="244"/>
      <c r="EZ2047" s="244"/>
      <c r="FA2047" s="244"/>
      <c r="FB2047" s="244"/>
      <c r="FC2047" s="244"/>
      <c r="FD2047" s="244"/>
      <c r="FE2047" s="244"/>
      <c r="FF2047" s="244"/>
      <c r="FG2047" s="244"/>
      <c r="FH2047" s="244"/>
      <c r="FI2047" s="244"/>
      <c r="FJ2047" s="244"/>
      <c r="FK2047" s="244"/>
      <c r="FL2047" s="244"/>
      <c r="FM2047" s="244"/>
      <c r="FN2047" s="244"/>
      <c r="FO2047" s="244"/>
      <c r="FP2047" s="244"/>
      <c r="FQ2047" s="244"/>
      <c r="FR2047" s="244"/>
      <c r="FS2047" s="244"/>
      <c r="FT2047" s="244"/>
      <c r="FU2047" s="244"/>
      <c r="FV2047" s="244"/>
      <c r="FW2047" s="244"/>
      <c r="FX2047" s="244"/>
      <c r="FY2047" s="244"/>
      <c r="FZ2047" s="244"/>
      <c r="GA2047" s="244"/>
      <c r="GB2047" s="244"/>
      <c r="GC2047" s="244"/>
      <c r="GD2047" s="244"/>
      <c r="GE2047" s="244"/>
      <c r="GF2047" s="244"/>
      <c r="GG2047" s="244"/>
      <c r="GH2047" s="244"/>
      <c r="GI2047" s="244"/>
      <c r="GJ2047" s="244"/>
      <c r="GK2047" s="244"/>
      <c r="GL2047" s="244"/>
      <c r="GM2047" s="244"/>
      <c r="GN2047" s="244"/>
      <c r="GO2047" s="244"/>
      <c r="GP2047" s="244"/>
      <c r="GQ2047" s="244"/>
      <c r="GR2047" s="244"/>
      <c r="GS2047" s="244"/>
      <c r="GT2047" s="244"/>
      <c r="GU2047" s="244"/>
      <c r="GV2047" s="244"/>
      <c r="GW2047" s="244"/>
      <c r="GX2047" s="244"/>
      <c r="GY2047" s="244"/>
      <c r="GZ2047" s="244"/>
      <c r="HA2047" s="244"/>
      <c r="HB2047" s="244"/>
      <c r="HC2047" s="244"/>
      <c r="HD2047" s="244"/>
      <c r="HE2047" s="244"/>
      <c r="HF2047" s="244"/>
      <c r="HG2047" s="244"/>
      <c r="HH2047" s="244"/>
      <c r="HI2047" s="244"/>
      <c r="HJ2047" s="244"/>
      <c r="HK2047" s="244"/>
      <c r="HL2047" s="244"/>
      <c r="HM2047" s="244"/>
      <c r="HN2047" s="244"/>
      <c r="HO2047" s="244"/>
      <c r="HP2047" s="244"/>
      <c r="HQ2047" s="244"/>
      <c r="HR2047" s="244"/>
      <c r="HS2047" s="244"/>
      <c r="HT2047" s="244"/>
      <c r="HU2047" s="244"/>
      <c r="HV2047" s="244"/>
      <c r="HW2047" s="244"/>
      <c r="HX2047" s="244"/>
      <c r="HY2047" s="244"/>
      <c r="HZ2047" s="244"/>
      <c r="IA2047" s="244"/>
      <c r="IB2047" s="244"/>
      <c r="IC2047" s="244"/>
      <c r="ID2047" s="244"/>
      <c r="IE2047" s="244"/>
      <c r="IF2047" s="244"/>
      <c r="IG2047" s="244"/>
      <c r="IH2047" s="244"/>
      <c r="II2047" s="244"/>
      <c r="IJ2047" s="244"/>
      <c r="IK2047" s="244"/>
      <c r="IL2047" s="244"/>
      <c r="IM2047" s="244"/>
      <c r="IN2047" s="244"/>
      <c r="IO2047" s="244"/>
      <c r="IP2047" s="244"/>
      <c r="IQ2047" s="244"/>
      <c r="IR2047" s="244"/>
      <c r="IS2047" s="244"/>
      <c r="IT2047" s="244"/>
      <c r="IU2047" s="244"/>
      <c r="IV2047" s="244"/>
    </row>
    <row r="2048" spans="1:256" s="245" customFormat="1">
      <c r="A2048" s="307">
        <f>A2047+0.1</f>
        <v>4.3999999999999986</v>
      </c>
      <c r="B2048" s="297" t="s">
        <v>917</v>
      </c>
      <c r="C2048" s="310">
        <v>27019.49</v>
      </c>
      <c r="D2048" s="309" t="s">
        <v>26</v>
      </c>
      <c r="E2048" s="251"/>
      <c r="F2048" s="288">
        <f>+C2048*E2048</f>
        <v>0</v>
      </c>
      <c r="G2048" s="285">
        <f>SUM(F2045:F2048)</f>
        <v>0</v>
      </c>
      <c r="H2048" s="288"/>
      <c r="I2048" s="244"/>
      <c r="J2048" s="243"/>
      <c r="K2048" s="244"/>
      <c r="L2048" s="244"/>
      <c r="M2048" s="244"/>
      <c r="N2048" s="244"/>
      <c r="O2048" s="244"/>
      <c r="P2048" s="244"/>
      <c r="Q2048" s="244"/>
      <c r="R2048" s="244"/>
      <c r="S2048" s="244"/>
      <c r="T2048" s="244"/>
      <c r="U2048" s="244"/>
      <c r="V2048" s="244"/>
      <c r="W2048" s="244"/>
      <c r="X2048" s="244"/>
      <c r="Y2048" s="244"/>
      <c r="Z2048" s="244"/>
      <c r="AA2048" s="244"/>
      <c r="AB2048" s="244"/>
      <c r="AC2048" s="244"/>
      <c r="AD2048" s="244"/>
      <c r="AE2048" s="244"/>
      <c r="AF2048" s="244"/>
      <c r="AG2048" s="244"/>
      <c r="AH2048" s="244"/>
      <c r="AI2048" s="244"/>
      <c r="AJ2048" s="244"/>
      <c r="AK2048" s="244"/>
      <c r="AL2048" s="244"/>
      <c r="AM2048" s="244"/>
      <c r="AN2048" s="244"/>
      <c r="AO2048" s="244"/>
      <c r="AP2048" s="244"/>
      <c r="AQ2048" s="244"/>
      <c r="AR2048" s="244"/>
      <c r="AS2048" s="244"/>
      <c r="AT2048" s="244"/>
      <c r="AU2048" s="244"/>
      <c r="AV2048" s="244"/>
      <c r="AW2048" s="244"/>
      <c r="AX2048" s="244"/>
      <c r="AY2048" s="244"/>
      <c r="AZ2048" s="244"/>
      <c r="BA2048" s="244"/>
      <c r="BB2048" s="244"/>
      <c r="BC2048" s="244"/>
      <c r="BD2048" s="244"/>
      <c r="BE2048" s="244"/>
      <c r="BF2048" s="244"/>
      <c r="BG2048" s="244"/>
      <c r="BH2048" s="244"/>
      <c r="BI2048" s="244"/>
      <c r="BJ2048" s="244"/>
      <c r="BK2048" s="244"/>
      <c r="BL2048" s="244"/>
      <c r="BM2048" s="244"/>
      <c r="BN2048" s="244"/>
      <c r="BO2048" s="244"/>
      <c r="BP2048" s="244"/>
      <c r="BQ2048" s="244"/>
      <c r="BR2048" s="244"/>
      <c r="BS2048" s="244"/>
      <c r="BT2048" s="244"/>
      <c r="BU2048" s="244"/>
      <c r="BV2048" s="244"/>
      <c r="BW2048" s="244"/>
      <c r="BX2048" s="244"/>
      <c r="BY2048" s="244"/>
      <c r="BZ2048" s="244"/>
      <c r="CA2048" s="244"/>
      <c r="CB2048" s="244"/>
      <c r="CC2048" s="244"/>
      <c r="CD2048" s="244"/>
      <c r="CE2048" s="244"/>
      <c r="CF2048" s="244"/>
      <c r="CG2048" s="244"/>
      <c r="CH2048" s="244"/>
      <c r="CI2048" s="244"/>
      <c r="CJ2048" s="244"/>
      <c r="CK2048" s="244"/>
      <c r="CL2048" s="244"/>
      <c r="CM2048" s="244"/>
      <c r="CN2048" s="244"/>
      <c r="CO2048" s="244"/>
      <c r="CP2048" s="244"/>
      <c r="CQ2048" s="244"/>
      <c r="CR2048" s="244"/>
      <c r="CS2048" s="244"/>
      <c r="CT2048" s="244"/>
      <c r="CU2048" s="244"/>
      <c r="CV2048" s="244"/>
      <c r="CW2048" s="244"/>
      <c r="CX2048" s="244"/>
      <c r="CY2048" s="244"/>
      <c r="CZ2048" s="244"/>
      <c r="DA2048" s="244"/>
      <c r="DB2048" s="244"/>
      <c r="DC2048" s="244"/>
      <c r="DD2048" s="244"/>
      <c r="DE2048" s="244"/>
      <c r="DF2048" s="244"/>
      <c r="DG2048" s="244"/>
      <c r="DH2048" s="244"/>
      <c r="DI2048" s="244"/>
      <c r="DJ2048" s="244"/>
      <c r="DK2048" s="244"/>
      <c r="DL2048" s="244"/>
      <c r="DM2048" s="244"/>
      <c r="DN2048" s="244"/>
      <c r="DO2048" s="244"/>
      <c r="DP2048" s="244"/>
      <c r="DQ2048" s="244"/>
      <c r="DR2048" s="244"/>
      <c r="DS2048" s="244"/>
      <c r="DT2048" s="244"/>
      <c r="DU2048" s="244"/>
      <c r="DV2048" s="244"/>
      <c r="DW2048" s="244"/>
      <c r="DX2048" s="244"/>
      <c r="DY2048" s="244"/>
      <c r="DZ2048" s="244"/>
      <c r="EA2048" s="244"/>
      <c r="EB2048" s="244"/>
      <c r="EC2048" s="244"/>
      <c r="ED2048" s="244"/>
      <c r="EE2048" s="244"/>
      <c r="EF2048" s="244"/>
      <c r="EG2048" s="244"/>
      <c r="EH2048" s="244"/>
      <c r="EI2048" s="244"/>
      <c r="EJ2048" s="244"/>
      <c r="EK2048" s="244"/>
      <c r="EL2048" s="244"/>
      <c r="EM2048" s="244"/>
      <c r="EN2048" s="244"/>
      <c r="EO2048" s="244"/>
      <c r="EP2048" s="244"/>
      <c r="EQ2048" s="244"/>
      <c r="ER2048" s="244"/>
      <c r="ES2048" s="244"/>
      <c r="ET2048" s="244"/>
      <c r="EU2048" s="244"/>
      <c r="EV2048" s="244"/>
      <c r="EW2048" s="244"/>
      <c r="EX2048" s="244"/>
      <c r="EY2048" s="244"/>
      <c r="EZ2048" s="244"/>
      <c r="FA2048" s="244"/>
      <c r="FB2048" s="244"/>
      <c r="FC2048" s="244"/>
      <c r="FD2048" s="244"/>
      <c r="FE2048" s="244"/>
      <c r="FF2048" s="244"/>
      <c r="FG2048" s="244"/>
      <c r="FH2048" s="244"/>
      <c r="FI2048" s="244"/>
      <c r="FJ2048" s="244"/>
      <c r="FK2048" s="244"/>
      <c r="FL2048" s="244"/>
      <c r="FM2048" s="244"/>
      <c r="FN2048" s="244"/>
      <c r="FO2048" s="244"/>
      <c r="FP2048" s="244"/>
      <c r="FQ2048" s="244"/>
      <c r="FR2048" s="244"/>
      <c r="FS2048" s="244"/>
      <c r="FT2048" s="244"/>
      <c r="FU2048" s="244"/>
      <c r="FV2048" s="244"/>
      <c r="FW2048" s="244"/>
      <c r="FX2048" s="244"/>
      <c r="FY2048" s="244"/>
      <c r="FZ2048" s="244"/>
      <c r="GA2048" s="244"/>
      <c r="GB2048" s="244"/>
      <c r="GC2048" s="244"/>
      <c r="GD2048" s="244"/>
      <c r="GE2048" s="244"/>
      <c r="GF2048" s="244"/>
      <c r="GG2048" s="244"/>
      <c r="GH2048" s="244"/>
      <c r="GI2048" s="244"/>
      <c r="GJ2048" s="244"/>
      <c r="GK2048" s="244"/>
      <c r="GL2048" s="244"/>
      <c r="GM2048" s="244"/>
      <c r="GN2048" s="244"/>
      <c r="GO2048" s="244"/>
      <c r="GP2048" s="244"/>
      <c r="GQ2048" s="244"/>
      <c r="GR2048" s="244"/>
      <c r="GS2048" s="244"/>
      <c r="GT2048" s="244"/>
      <c r="GU2048" s="244"/>
      <c r="GV2048" s="244"/>
      <c r="GW2048" s="244"/>
      <c r="GX2048" s="244"/>
      <c r="GY2048" s="244"/>
      <c r="GZ2048" s="244"/>
      <c r="HA2048" s="244"/>
      <c r="HB2048" s="244"/>
      <c r="HC2048" s="244"/>
      <c r="HD2048" s="244"/>
      <c r="HE2048" s="244"/>
      <c r="HF2048" s="244"/>
      <c r="HG2048" s="244"/>
      <c r="HH2048" s="244"/>
      <c r="HI2048" s="244"/>
      <c r="HJ2048" s="244"/>
      <c r="HK2048" s="244"/>
      <c r="HL2048" s="244"/>
      <c r="HM2048" s="244"/>
      <c r="HN2048" s="244"/>
      <c r="HO2048" s="244"/>
      <c r="HP2048" s="244"/>
      <c r="HQ2048" s="244"/>
      <c r="HR2048" s="244"/>
      <c r="HS2048" s="244"/>
      <c r="HT2048" s="244"/>
      <c r="HU2048" s="244"/>
      <c r="HV2048" s="244"/>
      <c r="HW2048" s="244"/>
      <c r="HX2048" s="244"/>
      <c r="HY2048" s="244"/>
      <c r="HZ2048" s="244"/>
      <c r="IA2048" s="244"/>
      <c r="IB2048" s="244"/>
      <c r="IC2048" s="244"/>
      <c r="ID2048" s="244"/>
      <c r="IE2048" s="244"/>
      <c r="IF2048" s="244"/>
      <c r="IG2048" s="244"/>
      <c r="IH2048" s="244"/>
      <c r="II2048" s="244"/>
      <c r="IJ2048" s="244"/>
      <c r="IK2048" s="244"/>
      <c r="IL2048" s="244"/>
      <c r="IM2048" s="244"/>
      <c r="IN2048" s="244"/>
      <c r="IO2048" s="244"/>
      <c r="IP2048" s="244"/>
      <c r="IQ2048" s="244"/>
      <c r="IR2048" s="244"/>
      <c r="IS2048" s="244"/>
      <c r="IT2048" s="244"/>
      <c r="IU2048" s="244"/>
      <c r="IV2048" s="244"/>
    </row>
    <row r="2049" spans="1:256" s="245" customFormat="1" ht="17.100000000000001" customHeight="1">
      <c r="A2049" s="293"/>
      <c r="B2049" s="297"/>
      <c r="C2049" s="284"/>
      <c r="D2049" s="298"/>
      <c r="E2049" s="299"/>
      <c r="F2049" s="284"/>
      <c r="G2049" s="285"/>
      <c r="H2049" s="243"/>
      <c r="I2049" s="244"/>
      <c r="J2049" s="243"/>
      <c r="K2049" s="244"/>
      <c r="L2049" s="244"/>
      <c r="M2049" s="244"/>
      <c r="N2049" s="244"/>
      <c r="O2049" s="244"/>
      <c r="P2049" s="244"/>
      <c r="Q2049" s="244"/>
      <c r="R2049" s="244"/>
      <c r="S2049" s="244"/>
      <c r="T2049" s="244"/>
      <c r="U2049" s="244"/>
      <c r="V2049" s="244"/>
      <c r="W2049" s="244"/>
      <c r="X2049" s="244"/>
      <c r="Y2049" s="244"/>
      <c r="Z2049" s="244"/>
      <c r="AA2049" s="244"/>
      <c r="AB2049" s="244"/>
      <c r="AC2049" s="244"/>
      <c r="AD2049" s="244"/>
      <c r="AE2049" s="244"/>
      <c r="AF2049" s="244"/>
      <c r="AG2049" s="244"/>
      <c r="AH2049" s="244"/>
      <c r="AI2049" s="244"/>
      <c r="AJ2049" s="244"/>
      <c r="AK2049" s="244"/>
      <c r="AL2049" s="244"/>
      <c r="AM2049" s="244"/>
      <c r="AN2049" s="244"/>
      <c r="AO2049" s="244"/>
      <c r="AP2049" s="244"/>
      <c r="AQ2049" s="244"/>
      <c r="AR2049" s="244"/>
      <c r="AS2049" s="244"/>
      <c r="AT2049" s="244"/>
      <c r="AU2049" s="244"/>
      <c r="AV2049" s="244"/>
      <c r="AW2049" s="244"/>
      <c r="AX2049" s="244"/>
      <c r="AY2049" s="244"/>
      <c r="AZ2049" s="244"/>
      <c r="BA2049" s="244"/>
      <c r="BB2049" s="244"/>
      <c r="BC2049" s="244"/>
      <c r="BD2049" s="244"/>
      <c r="BE2049" s="244"/>
      <c r="BF2049" s="244"/>
      <c r="BG2049" s="244"/>
      <c r="BH2049" s="244"/>
      <c r="BI2049" s="244"/>
      <c r="BJ2049" s="244"/>
      <c r="BK2049" s="244"/>
      <c r="BL2049" s="244"/>
      <c r="BM2049" s="244"/>
      <c r="BN2049" s="244"/>
      <c r="BO2049" s="244"/>
      <c r="BP2049" s="244"/>
      <c r="BQ2049" s="244"/>
      <c r="BR2049" s="244"/>
      <c r="BS2049" s="244"/>
      <c r="BT2049" s="244"/>
      <c r="BU2049" s="244"/>
      <c r="BV2049" s="244"/>
      <c r="BW2049" s="244"/>
      <c r="BX2049" s="244"/>
      <c r="BY2049" s="244"/>
      <c r="BZ2049" s="244"/>
      <c r="CA2049" s="244"/>
      <c r="CB2049" s="244"/>
      <c r="CC2049" s="244"/>
      <c r="CD2049" s="244"/>
      <c r="CE2049" s="244"/>
      <c r="CF2049" s="244"/>
      <c r="CG2049" s="244"/>
      <c r="CH2049" s="244"/>
      <c r="CI2049" s="244"/>
      <c r="CJ2049" s="244"/>
      <c r="CK2049" s="244"/>
      <c r="CL2049" s="244"/>
      <c r="CM2049" s="244"/>
      <c r="CN2049" s="244"/>
      <c r="CO2049" s="244"/>
      <c r="CP2049" s="244"/>
      <c r="CQ2049" s="244"/>
      <c r="CR2049" s="244"/>
      <c r="CS2049" s="244"/>
      <c r="CT2049" s="244"/>
      <c r="CU2049" s="244"/>
      <c r="CV2049" s="244"/>
      <c r="CW2049" s="244"/>
      <c r="CX2049" s="244"/>
      <c r="CY2049" s="244"/>
      <c r="CZ2049" s="244"/>
      <c r="DA2049" s="244"/>
      <c r="DB2049" s="244"/>
      <c r="DC2049" s="244"/>
      <c r="DD2049" s="244"/>
      <c r="DE2049" s="244"/>
      <c r="DF2049" s="244"/>
      <c r="DG2049" s="244"/>
      <c r="DH2049" s="244"/>
      <c r="DI2049" s="244"/>
      <c r="DJ2049" s="244"/>
      <c r="DK2049" s="244"/>
      <c r="DL2049" s="244"/>
      <c r="DM2049" s="244"/>
      <c r="DN2049" s="244"/>
      <c r="DO2049" s="244"/>
      <c r="DP2049" s="244"/>
      <c r="DQ2049" s="244"/>
      <c r="DR2049" s="244"/>
      <c r="DS2049" s="244"/>
      <c r="DT2049" s="244"/>
      <c r="DU2049" s="244"/>
      <c r="DV2049" s="244"/>
      <c r="DW2049" s="244"/>
      <c r="DX2049" s="244"/>
      <c r="DY2049" s="244"/>
      <c r="DZ2049" s="244"/>
      <c r="EA2049" s="244"/>
      <c r="EB2049" s="244"/>
      <c r="EC2049" s="244"/>
      <c r="ED2049" s="244"/>
      <c r="EE2049" s="244"/>
      <c r="EF2049" s="244"/>
      <c r="EG2049" s="244"/>
      <c r="EH2049" s="244"/>
      <c r="EI2049" s="244"/>
      <c r="EJ2049" s="244"/>
      <c r="EK2049" s="244"/>
      <c r="EL2049" s="244"/>
      <c r="EM2049" s="244"/>
      <c r="EN2049" s="244"/>
      <c r="EO2049" s="244"/>
      <c r="EP2049" s="244"/>
      <c r="EQ2049" s="244"/>
      <c r="ER2049" s="244"/>
      <c r="ES2049" s="244"/>
      <c r="ET2049" s="244"/>
      <c r="EU2049" s="244"/>
      <c r="EV2049" s="244"/>
      <c r="EW2049" s="244"/>
      <c r="EX2049" s="244"/>
      <c r="EY2049" s="244"/>
      <c r="EZ2049" s="244"/>
      <c r="FA2049" s="244"/>
      <c r="FB2049" s="244"/>
      <c r="FC2049" s="244"/>
      <c r="FD2049" s="244"/>
      <c r="FE2049" s="244"/>
      <c r="FF2049" s="244"/>
      <c r="FG2049" s="244"/>
      <c r="FH2049" s="244"/>
      <c r="FI2049" s="244"/>
      <c r="FJ2049" s="244"/>
      <c r="FK2049" s="244"/>
      <c r="FL2049" s="244"/>
      <c r="FM2049" s="244"/>
      <c r="FN2049" s="244"/>
      <c r="FO2049" s="244"/>
      <c r="FP2049" s="244"/>
      <c r="FQ2049" s="244"/>
      <c r="FR2049" s="244"/>
      <c r="FS2049" s="244"/>
      <c r="FT2049" s="244"/>
      <c r="FU2049" s="244"/>
      <c r="FV2049" s="244"/>
      <c r="FW2049" s="244"/>
      <c r="FX2049" s="244"/>
      <c r="FY2049" s="244"/>
      <c r="FZ2049" s="244"/>
      <c r="GA2049" s="244"/>
      <c r="GB2049" s="244"/>
      <c r="GC2049" s="244"/>
      <c r="GD2049" s="244"/>
      <c r="GE2049" s="244"/>
      <c r="GF2049" s="244"/>
      <c r="GG2049" s="244"/>
      <c r="GH2049" s="244"/>
      <c r="GI2049" s="244"/>
      <c r="GJ2049" s="244"/>
      <c r="GK2049" s="244"/>
      <c r="GL2049" s="244"/>
      <c r="GM2049" s="244"/>
      <c r="GN2049" s="244"/>
      <c r="GO2049" s="244"/>
      <c r="GP2049" s="244"/>
      <c r="GQ2049" s="244"/>
      <c r="GR2049" s="244"/>
      <c r="GS2049" s="244"/>
      <c r="GT2049" s="244"/>
      <c r="GU2049" s="244"/>
      <c r="GV2049" s="244"/>
      <c r="GW2049" s="244"/>
      <c r="GX2049" s="244"/>
      <c r="GY2049" s="244"/>
      <c r="GZ2049" s="244"/>
      <c r="HA2049" s="244"/>
      <c r="HB2049" s="244"/>
      <c r="HC2049" s="244"/>
      <c r="HD2049" s="244"/>
      <c r="HE2049" s="244"/>
      <c r="HF2049" s="244"/>
      <c r="HG2049" s="244"/>
      <c r="HH2049" s="244"/>
      <c r="HI2049" s="244"/>
      <c r="HJ2049" s="244"/>
      <c r="HK2049" s="244"/>
      <c r="HL2049" s="244"/>
      <c r="HM2049" s="244"/>
      <c r="HN2049" s="244"/>
      <c r="HO2049" s="244"/>
      <c r="HP2049" s="244"/>
      <c r="HQ2049" s="244"/>
      <c r="HR2049" s="244"/>
      <c r="HS2049" s="244"/>
      <c r="HT2049" s="244"/>
      <c r="HU2049" s="244"/>
      <c r="HV2049" s="244"/>
      <c r="HW2049" s="244"/>
      <c r="HX2049" s="244"/>
      <c r="HY2049" s="244"/>
      <c r="HZ2049" s="244"/>
      <c r="IA2049" s="244"/>
      <c r="IB2049" s="244"/>
      <c r="IC2049" s="244"/>
      <c r="ID2049" s="244"/>
      <c r="IE2049" s="244"/>
      <c r="IF2049" s="244"/>
      <c r="IG2049" s="244"/>
      <c r="IH2049" s="244"/>
      <c r="II2049" s="244"/>
      <c r="IJ2049" s="244"/>
      <c r="IK2049" s="244"/>
      <c r="IL2049" s="244"/>
      <c r="IM2049" s="244"/>
      <c r="IN2049" s="244"/>
      <c r="IO2049" s="244"/>
      <c r="IP2049" s="244"/>
      <c r="IQ2049" s="244"/>
      <c r="IR2049" s="244"/>
      <c r="IS2049" s="244"/>
      <c r="IT2049" s="244"/>
      <c r="IU2049" s="244"/>
      <c r="IV2049" s="244"/>
    </row>
    <row r="2050" spans="1:256" s="245" customFormat="1" ht="17.100000000000001" customHeight="1">
      <c r="A2050" s="260"/>
      <c r="B2050" s="311" t="s">
        <v>918</v>
      </c>
      <c r="C2050" s="311"/>
      <c r="D2050" s="311"/>
      <c r="E2050" s="311"/>
      <c r="F2050" s="295" t="s">
        <v>35</v>
      </c>
      <c r="G2050" s="253">
        <f>G2048</f>
        <v>0</v>
      </c>
      <c r="H2050" s="280"/>
      <c r="I2050" s="244"/>
      <c r="J2050" s="244"/>
      <c r="K2050" s="244"/>
      <c r="L2050" s="244"/>
      <c r="M2050" s="244"/>
      <c r="N2050" s="244"/>
      <c r="O2050" s="244"/>
      <c r="P2050" s="244"/>
      <c r="Q2050" s="244"/>
      <c r="R2050" s="244"/>
      <c r="S2050" s="244"/>
      <c r="T2050" s="244"/>
      <c r="U2050" s="244"/>
      <c r="V2050" s="244"/>
      <c r="W2050" s="244"/>
      <c r="X2050" s="244"/>
      <c r="Y2050" s="244"/>
      <c r="Z2050" s="244"/>
      <c r="AA2050" s="244"/>
      <c r="AB2050" s="244"/>
      <c r="AC2050" s="244"/>
      <c r="AD2050" s="244"/>
      <c r="AE2050" s="244"/>
      <c r="AF2050" s="244"/>
      <c r="AG2050" s="244"/>
      <c r="AH2050" s="244"/>
      <c r="AI2050" s="244"/>
      <c r="AJ2050" s="244"/>
      <c r="AK2050" s="244"/>
      <c r="AL2050" s="244"/>
      <c r="AM2050" s="244"/>
      <c r="AN2050" s="244"/>
      <c r="AO2050" s="244"/>
      <c r="AP2050" s="244"/>
      <c r="AQ2050" s="244"/>
      <c r="AR2050" s="244"/>
      <c r="AS2050" s="244"/>
      <c r="AT2050" s="244"/>
      <c r="AU2050" s="244"/>
      <c r="AV2050" s="244"/>
      <c r="AW2050" s="244"/>
      <c r="AX2050" s="244"/>
      <c r="AY2050" s="244"/>
      <c r="AZ2050" s="244"/>
      <c r="BA2050" s="244"/>
      <c r="BB2050" s="244"/>
      <c r="BC2050" s="244"/>
      <c r="BD2050" s="244"/>
      <c r="BE2050" s="244"/>
      <c r="BF2050" s="244"/>
      <c r="BG2050" s="244"/>
      <c r="BH2050" s="244"/>
      <c r="BI2050" s="244"/>
      <c r="BJ2050" s="244"/>
      <c r="BK2050" s="244"/>
      <c r="BL2050" s="244"/>
      <c r="BM2050" s="244"/>
      <c r="BN2050" s="244"/>
      <c r="BO2050" s="244"/>
      <c r="BP2050" s="244"/>
      <c r="BQ2050" s="244"/>
      <c r="BR2050" s="244"/>
      <c r="BS2050" s="244"/>
      <c r="BT2050" s="244"/>
      <c r="BU2050" s="244"/>
      <c r="BV2050" s="244"/>
      <c r="BW2050" s="244"/>
      <c r="BX2050" s="244"/>
      <c r="BY2050" s="244"/>
      <c r="BZ2050" s="244"/>
      <c r="CA2050" s="244"/>
      <c r="CB2050" s="244"/>
      <c r="CC2050" s="244"/>
      <c r="CD2050" s="244"/>
      <c r="CE2050" s="244"/>
      <c r="CF2050" s="244"/>
      <c r="CG2050" s="244"/>
      <c r="CH2050" s="244"/>
      <c r="CI2050" s="244"/>
      <c r="CJ2050" s="244"/>
      <c r="CK2050" s="244"/>
      <c r="CL2050" s="244"/>
      <c r="CM2050" s="244"/>
      <c r="CN2050" s="244"/>
      <c r="CO2050" s="244"/>
      <c r="CP2050" s="244"/>
      <c r="CQ2050" s="244"/>
      <c r="CR2050" s="244"/>
      <c r="CS2050" s="244"/>
      <c r="CT2050" s="244"/>
      <c r="CU2050" s="244"/>
      <c r="CV2050" s="244"/>
      <c r="CW2050" s="244"/>
      <c r="CX2050" s="244"/>
      <c r="CY2050" s="244"/>
      <c r="CZ2050" s="244"/>
      <c r="DA2050" s="244"/>
      <c r="DB2050" s="244"/>
      <c r="DC2050" s="244"/>
      <c r="DD2050" s="244"/>
      <c r="DE2050" s="244"/>
      <c r="DF2050" s="244"/>
      <c r="DG2050" s="244"/>
      <c r="DH2050" s="244"/>
      <c r="DI2050" s="244"/>
      <c r="DJ2050" s="244"/>
      <c r="DK2050" s="244"/>
      <c r="DL2050" s="244"/>
      <c r="DM2050" s="244"/>
      <c r="DN2050" s="244"/>
      <c r="DO2050" s="244"/>
      <c r="DP2050" s="244"/>
      <c r="DQ2050" s="244"/>
      <c r="DR2050" s="244"/>
      <c r="DS2050" s="244"/>
      <c r="DT2050" s="244"/>
      <c r="DU2050" s="244"/>
      <c r="DV2050" s="244"/>
      <c r="DW2050" s="244"/>
      <c r="DX2050" s="244"/>
      <c r="DY2050" s="244"/>
      <c r="DZ2050" s="244"/>
      <c r="EA2050" s="244"/>
      <c r="EB2050" s="244"/>
      <c r="EC2050" s="244"/>
      <c r="ED2050" s="244"/>
      <c r="EE2050" s="244"/>
      <c r="EF2050" s="244"/>
      <c r="EG2050" s="244"/>
      <c r="EH2050" s="244"/>
      <c r="EI2050" s="244"/>
      <c r="EJ2050" s="244"/>
      <c r="EK2050" s="244"/>
      <c r="EL2050" s="244"/>
      <c r="EM2050" s="244"/>
      <c r="EN2050" s="244"/>
      <c r="EO2050" s="244"/>
      <c r="EP2050" s="244"/>
      <c r="EQ2050" s="244"/>
      <c r="ER2050" s="244"/>
      <c r="ES2050" s="244"/>
      <c r="ET2050" s="244"/>
      <c r="EU2050" s="244"/>
      <c r="EV2050" s="244"/>
      <c r="EW2050" s="244"/>
      <c r="EX2050" s="244"/>
      <c r="EY2050" s="244"/>
      <c r="EZ2050" s="244"/>
      <c r="FA2050" s="244"/>
      <c r="FB2050" s="244"/>
      <c r="FC2050" s="244"/>
      <c r="FD2050" s="244"/>
      <c r="FE2050" s="244"/>
      <c r="FF2050" s="244"/>
      <c r="FG2050" s="244"/>
      <c r="FH2050" s="244"/>
      <c r="FI2050" s="244"/>
      <c r="FJ2050" s="244"/>
      <c r="FK2050" s="244"/>
      <c r="FL2050" s="244"/>
      <c r="FM2050" s="244"/>
      <c r="FN2050" s="244"/>
      <c r="FO2050" s="244"/>
      <c r="FP2050" s="244"/>
      <c r="FQ2050" s="244"/>
      <c r="FR2050" s="244"/>
      <c r="FS2050" s="244"/>
      <c r="FT2050" s="244"/>
      <c r="FU2050" s="244"/>
      <c r="FV2050" s="244"/>
      <c r="FW2050" s="244"/>
      <c r="FX2050" s="244"/>
      <c r="FY2050" s="244"/>
      <c r="FZ2050" s="244"/>
      <c r="GA2050" s="244"/>
      <c r="GB2050" s="244"/>
      <c r="GC2050" s="244"/>
      <c r="GD2050" s="244"/>
      <c r="GE2050" s="244"/>
      <c r="GF2050" s="244"/>
      <c r="GG2050" s="244"/>
      <c r="GH2050" s="244"/>
      <c r="GI2050" s="244"/>
      <c r="GJ2050" s="244"/>
      <c r="GK2050" s="244"/>
      <c r="GL2050" s="244"/>
      <c r="GM2050" s="244"/>
      <c r="GN2050" s="244"/>
      <c r="GO2050" s="244"/>
      <c r="GP2050" s="244"/>
      <c r="GQ2050" s="244"/>
      <c r="GR2050" s="244"/>
      <c r="GS2050" s="244"/>
      <c r="GT2050" s="244"/>
      <c r="GU2050" s="244"/>
      <c r="GV2050" s="244"/>
      <c r="GW2050" s="244"/>
      <c r="GX2050" s="244"/>
      <c r="GY2050" s="244"/>
      <c r="GZ2050" s="244"/>
      <c r="HA2050" s="244"/>
      <c r="HB2050" s="244"/>
      <c r="HC2050" s="244"/>
      <c r="HD2050" s="244"/>
      <c r="HE2050" s="244"/>
      <c r="HF2050" s="244"/>
      <c r="HG2050" s="244"/>
      <c r="HH2050" s="244"/>
      <c r="HI2050" s="244"/>
      <c r="HJ2050" s="244"/>
      <c r="HK2050" s="244"/>
      <c r="HL2050" s="244"/>
      <c r="HM2050" s="244"/>
      <c r="HN2050" s="244"/>
      <c r="HO2050" s="244"/>
      <c r="HP2050" s="244"/>
      <c r="HQ2050" s="244"/>
      <c r="HR2050" s="244"/>
      <c r="HS2050" s="244"/>
      <c r="HT2050" s="244"/>
      <c r="HU2050" s="244"/>
      <c r="HV2050" s="244"/>
      <c r="HW2050" s="244"/>
      <c r="HX2050" s="244"/>
      <c r="HY2050" s="244"/>
      <c r="HZ2050" s="244"/>
      <c r="IA2050" s="244"/>
      <c r="IB2050" s="244"/>
      <c r="IC2050" s="244"/>
      <c r="ID2050" s="244"/>
      <c r="IE2050" s="244"/>
      <c r="IF2050" s="244"/>
      <c r="IG2050" s="244"/>
      <c r="IH2050" s="244"/>
      <c r="II2050" s="244"/>
      <c r="IJ2050" s="244"/>
      <c r="IK2050" s="244"/>
      <c r="IL2050" s="244"/>
      <c r="IM2050" s="244"/>
      <c r="IN2050" s="244"/>
      <c r="IO2050" s="244"/>
      <c r="IP2050" s="244"/>
      <c r="IQ2050" s="244"/>
      <c r="IR2050" s="244"/>
      <c r="IS2050" s="244"/>
      <c r="IT2050" s="244"/>
      <c r="IU2050" s="244"/>
      <c r="IV2050" s="244"/>
    </row>
    <row r="2051" spans="1:256" s="245" customFormat="1" ht="17.100000000000001" customHeight="1">
      <c r="A2051" s="293"/>
      <c r="B2051" s="297"/>
      <c r="C2051" s="284"/>
      <c r="D2051" s="298"/>
      <c r="E2051" s="299"/>
      <c r="F2051" s="284"/>
      <c r="G2051" s="285"/>
      <c r="H2051" s="243"/>
      <c r="I2051" s="244"/>
      <c r="J2051" s="243"/>
      <c r="K2051" s="244"/>
      <c r="L2051" s="244"/>
      <c r="M2051" s="244"/>
      <c r="N2051" s="244"/>
      <c r="O2051" s="244"/>
      <c r="P2051" s="244"/>
      <c r="Q2051" s="244"/>
      <c r="R2051" s="244"/>
      <c r="S2051" s="244"/>
      <c r="T2051" s="244"/>
      <c r="U2051" s="244"/>
      <c r="V2051" s="244"/>
      <c r="W2051" s="244"/>
      <c r="X2051" s="244"/>
      <c r="Y2051" s="244"/>
      <c r="Z2051" s="244"/>
      <c r="AA2051" s="244"/>
      <c r="AB2051" s="244"/>
      <c r="AC2051" s="244"/>
      <c r="AD2051" s="244"/>
      <c r="AE2051" s="244"/>
      <c r="AF2051" s="244"/>
      <c r="AG2051" s="244"/>
      <c r="AH2051" s="244"/>
      <c r="AI2051" s="244"/>
      <c r="AJ2051" s="244"/>
      <c r="AK2051" s="244"/>
      <c r="AL2051" s="244"/>
      <c r="AM2051" s="244"/>
      <c r="AN2051" s="244"/>
      <c r="AO2051" s="244"/>
      <c r="AP2051" s="244"/>
      <c r="AQ2051" s="244"/>
      <c r="AR2051" s="244"/>
      <c r="AS2051" s="244"/>
      <c r="AT2051" s="244"/>
      <c r="AU2051" s="244"/>
      <c r="AV2051" s="244"/>
      <c r="AW2051" s="244"/>
      <c r="AX2051" s="244"/>
      <c r="AY2051" s="244"/>
      <c r="AZ2051" s="244"/>
      <c r="BA2051" s="244"/>
      <c r="BB2051" s="244"/>
      <c r="BC2051" s="244"/>
      <c r="BD2051" s="244"/>
      <c r="BE2051" s="244"/>
      <c r="BF2051" s="244"/>
      <c r="BG2051" s="244"/>
      <c r="BH2051" s="244"/>
      <c r="BI2051" s="244"/>
      <c r="BJ2051" s="244"/>
      <c r="BK2051" s="244"/>
      <c r="BL2051" s="244"/>
      <c r="BM2051" s="244"/>
      <c r="BN2051" s="244"/>
      <c r="BO2051" s="244"/>
      <c r="BP2051" s="244"/>
      <c r="BQ2051" s="244"/>
      <c r="BR2051" s="244"/>
      <c r="BS2051" s="244"/>
      <c r="BT2051" s="244"/>
      <c r="BU2051" s="244"/>
      <c r="BV2051" s="244"/>
      <c r="BW2051" s="244"/>
      <c r="BX2051" s="244"/>
      <c r="BY2051" s="244"/>
      <c r="BZ2051" s="244"/>
      <c r="CA2051" s="244"/>
      <c r="CB2051" s="244"/>
      <c r="CC2051" s="244"/>
      <c r="CD2051" s="244"/>
      <c r="CE2051" s="244"/>
      <c r="CF2051" s="244"/>
      <c r="CG2051" s="244"/>
      <c r="CH2051" s="244"/>
      <c r="CI2051" s="244"/>
      <c r="CJ2051" s="244"/>
      <c r="CK2051" s="244"/>
      <c r="CL2051" s="244"/>
      <c r="CM2051" s="244"/>
      <c r="CN2051" s="244"/>
      <c r="CO2051" s="244"/>
      <c r="CP2051" s="244"/>
      <c r="CQ2051" s="244"/>
      <c r="CR2051" s="244"/>
      <c r="CS2051" s="244"/>
      <c r="CT2051" s="244"/>
      <c r="CU2051" s="244"/>
      <c r="CV2051" s="244"/>
      <c r="CW2051" s="244"/>
      <c r="CX2051" s="244"/>
      <c r="CY2051" s="244"/>
      <c r="CZ2051" s="244"/>
      <c r="DA2051" s="244"/>
      <c r="DB2051" s="244"/>
      <c r="DC2051" s="244"/>
      <c r="DD2051" s="244"/>
      <c r="DE2051" s="244"/>
      <c r="DF2051" s="244"/>
      <c r="DG2051" s="244"/>
      <c r="DH2051" s="244"/>
      <c r="DI2051" s="244"/>
      <c r="DJ2051" s="244"/>
      <c r="DK2051" s="244"/>
      <c r="DL2051" s="244"/>
      <c r="DM2051" s="244"/>
      <c r="DN2051" s="244"/>
      <c r="DO2051" s="244"/>
      <c r="DP2051" s="244"/>
      <c r="DQ2051" s="244"/>
      <c r="DR2051" s="244"/>
      <c r="DS2051" s="244"/>
      <c r="DT2051" s="244"/>
      <c r="DU2051" s="244"/>
      <c r="DV2051" s="244"/>
      <c r="DW2051" s="244"/>
      <c r="DX2051" s="244"/>
      <c r="DY2051" s="244"/>
      <c r="DZ2051" s="244"/>
      <c r="EA2051" s="244"/>
      <c r="EB2051" s="244"/>
      <c r="EC2051" s="244"/>
      <c r="ED2051" s="244"/>
      <c r="EE2051" s="244"/>
      <c r="EF2051" s="244"/>
      <c r="EG2051" s="244"/>
      <c r="EH2051" s="244"/>
      <c r="EI2051" s="244"/>
      <c r="EJ2051" s="244"/>
      <c r="EK2051" s="244"/>
      <c r="EL2051" s="244"/>
      <c r="EM2051" s="244"/>
      <c r="EN2051" s="244"/>
      <c r="EO2051" s="244"/>
      <c r="EP2051" s="244"/>
      <c r="EQ2051" s="244"/>
      <c r="ER2051" s="244"/>
      <c r="ES2051" s="244"/>
      <c r="ET2051" s="244"/>
      <c r="EU2051" s="244"/>
      <c r="EV2051" s="244"/>
      <c r="EW2051" s="244"/>
      <c r="EX2051" s="244"/>
      <c r="EY2051" s="244"/>
      <c r="EZ2051" s="244"/>
      <c r="FA2051" s="244"/>
      <c r="FB2051" s="244"/>
      <c r="FC2051" s="244"/>
      <c r="FD2051" s="244"/>
      <c r="FE2051" s="244"/>
      <c r="FF2051" s="244"/>
      <c r="FG2051" s="244"/>
      <c r="FH2051" s="244"/>
      <c r="FI2051" s="244"/>
      <c r="FJ2051" s="244"/>
      <c r="FK2051" s="244"/>
      <c r="FL2051" s="244"/>
      <c r="FM2051" s="244"/>
      <c r="FN2051" s="244"/>
      <c r="FO2051" s="244"/>
      <c r="FP2051" s="244"/>
      <c r="FQ2051" s="244"/>
      <c r="FR2051" s="244"/>
      <c r="FS2051" s="244"/>
      <c r="FT2051" s="244"/>
      <c r="FU2051" s="244"/>
      <c r="FV2051" s="244"/>
      <c r="FW2051" s="244"/>
      <c r="FX2051" s="244"/>
      <c r="FY2051" s="244"/>
      <c r="FZ2051" s="244"/>
      <c r="GA2051" s="244"/>
      <c r="GB2051" s="244"/>
      <c r="GC2051" s="244"/>
      <c r="GD2051" s="244"/>
      <c r="GE2051" s="244"/>
      <c r="GF2051" s="244"/>
      <c r="GG2051" s="244"/>
      <c r="GH2051" s="244"/>
      <c r="GI2051" s="244"/>
      <c r="GJ2051" s="244"/>
      <c r="GK2051" s="244"/>
      <c r="GL2051" s="244"/>
      <c r="GM2051" s="244"/>
      <c r="GN2051" s="244"/>
      <c r="GO2051" s="244"/>
      <c r="GP2051" s="244"/>
      <c r="GQ2051" s="244"/>
      <c r="GR2051" s="244"/>
      <c r="GS2051" s="244"/>
      <c r="GT2051" s="244"/>
      <c r="GU2051" s="244"/>
      <c r="GV2051" s="244"/>
      <c r="GW2051" s="244"/>
      <c r="GX2051" s="244"/>
      <c r="GY2051" s="244"/>
      <c r="GZ2051" s="244"/>
      <c r="HA2051" s="244"/>
      <c r="HB2051" s="244"/>
      <c r="HC2051" s="244"/>
      <c r="HD2051" s="244"/>
      <c r="HE2051" s="244"/>
      <c r="HF2051" s="244"/>
      <c r="HG2051" s="244"/>
      <c r="HH2051" s="244"/>
      <c r="HI2051" s="244"/>
      <c r="HJ2051" s="244"/>
      <c r="HK2051" s="244"/>
      <c r="HL2051" s="244"/>
      <c r="HM2051" s="244"/>
      <c r="HN2051" s="244"/>
      <c r="HO2051" s="244"/>
      <c r="HP2051" s="244"/>
      <c r="HQ2051" s="244"/>
      <c r="HR2051" s="244"/>
      <c r="HS2051" s="244"/>
      <c r="HT2051" s="244"/>
      <c r="HU2051" s="244"/>
      <c r="HV2051" s="244"/>
      <c r="HW2051" s="244"/>
      <c r="HX2051" s="244"/>
      <c r="HY2051" s="244"/>
      <c r="HZ2051" s="244"/>
      <c r="IA2051" s="244"/>
      <c r="IB2051" s="244"/>
      <c r="IC2051" s="244"/>
      <c r="ID2051" s="244"/>
      <c r="IE2051" s="244"/>
      <c r="IF2051" s="244"/>
      <c r="IG2051" s="244"/>
      <c r="IH2051" s="244"/>
      <c r="II2051" s="244"/>
      <c r="IJ2051" s="244"/>
      <c r="IK2051" s="244"/>
      <c r="IL2051" s="244"/>
      <c r="IM2051" s="244"/>
      <c r="IN2051" s="244"/>
      <c r="IO2051" s="244"/>
      <c r="IP2051" s="244"/>
      <c r="IQ2051" s="244"/>
      <c r="IR2051" s="244"/>
      <c r="IS2051" s="244"/>
      <c r="IT2051" s="244"/>
      <c r="IU2051" s="244"/>
      <c r="IV2051" s="244"/>
    </row>
    <row r="2052" spans="1:256" s="245" customFormat="1" ht="18" customHeight="1">
      <c r="A2052" s="293"/>
      <c r="B2052" s="127" t="s">
        <v>840</v>
      </c>
      <c r="C2052" s="283"/>
      <c r="D2052" s="283"/>
      <c r="E2052" s="283"/>
      <c r="F2052" s="284"/>
      <c r="G2052" s="285"/>
      <c r="H2052" s="243"/>
      <c r="I2052" s="312"/>
      <c r="J2052" s="243"/>
      <c r="K2052" s="244"/>
      <c r="L2052" s="244"/>
      <c r="M2052" s="244"/>
      <c r="N2052" s="244"/>
      <c r="O2052" s="244"/>
      <c r="P2052" s="244"/>
      <c r="Q2052" s="244"/>
      <c r="R2052" s="244"/>
      <c r="S2052" s="244"/>
      <c r="T2052" s="244"/>
      <c r="U2052" s="244"/>
      <c r="V2052" s="244"/>
      <c r="W2052" s="244"/>
      <c r="X2052" s="244"/>
      <c r="Y2052" s="244"/>
      <c r="Z2052" s="244"/>
      <c r="AA2052" s="244"/>
      <c r="AB2052" s="244"/>
      <c r="AC2052" s="244"/>
      <c r="AD2052" s="244"/>
      <c r="AE2052" s="244"/>
      <c r="AF2052" s="244"/>
      <c r="AG2052" s="244"/>
      <c r="AH2052" s="244"/>
      <c r="AI2052" s="244"/>
      <c r="AJ2052" s="244"/>
      <c r="AK2052" s="244"/>
      <c r="AL2052" s="244"/>
      <c r="AM2052" s="244"/>
      <c r="AN2052" s="244"/>
      <c r="AO2052" s="244"/>
      <c r="AP2052" s="244"/>
      <c r="AQ2052" s="244"/>
      <c r="AR2052" s="244"/>
      <c r="AS2052" s="244"/>
      <c r="AT2052" s="244"/>
      <c r="AU2052" s="244"/>
      <c r="AV2052" s="244"/>
      <c r="AW2052" s="244"/>
      <c r="AX2052" s="244"/>
      <c r="AY2052" s="244"/>
      <c r="AZ2052" s="244"/>
      <c r="BA2052" s="244"/>
      <c r="BB2052" s="244"/>
      <c r="BC2052" s="244"/>
      <c r="BD2052" s="244"/>
      <c r="BE2052" s="244"/>
      <c r="BF2052" s="244"/>
      <c r="BG2052" s="244"/>
      <c r="BH2052" s="244"/>
      <c r="BI2052" s="244"/>
      <c r="BJ2052" s="244"/>
      <c r="BK2052" s="244"/>
      <c r="BL2052" s="244"/>
      <c r="BM2052" s="244"/>
      <c r="BN2052" s="244"/>
      <c r="BO2052" s="244"/>
      <c r="BP2052" s="244"/>
      <c r="BQ2052" s="244"/>
      <c r="BR2052" s="244"/>
      <c r="BS2052" s="244"/>
      <c r="BT2052" s="244"/>
      <c r="BU2052" s="244"/>
      <c r="BV2052" s="244"/>
      <c r="BW2052" s="244"/>
      <c r="BX2052" s="244"/>
      <c r="BY2052" s="244"/>
      <c r="BZ2052" s="244"/>
      <c r="CA2052" s="244"/>
      <c r="CB2052" s="244"/>
      <c r="CC2052" s="244"/>
      <c r="CD2052" s="244"/>
      <c r="CE2052" s="244"/>
      <c r="CF2052" s="244"/>
      <c r="CG2052" s="244"/>
      <c r="CH2052" s="244"/>
      <c r="CI2052" s="244"/>
      <c r="CJ2052" s="244"/>
      <c r="CK2052" s="244"/>
      <c r="CL2052" s="244"/>
      <c r="CM2052" s="244"/>
      <c r="CN2052" s="244"/>
      <c r="CO2052" s="244"/>
      <c r="CP2052" s="244"/>
      <c r="CQ2052" s="244"/>
      <c r="CR2052" s="244"/>
      <c r="CS2052" s="244"/>
      <c r="CT2052" s="244"/>
      <c r="CU2052" s="244"/>
      <c r="CV2052" s="244"/>
      <c r="CW2052" s="244"/>
      <c r="CX2052" s="244"/>
      <c r="CY2052" s="244"/>
      <c r="CZ2052" s="244"/>
      <c r="DA2052" s="244"/>
      <c r="DB2052" s="244"/>
      <c r="DC2052" s="244"/>
      <c r="DD2052" s="244"/>
      <c r="DE2052" s="244"/>
      <c r="DF2052" s="244"/>
      <c r="DG2052" s="244"/>
      <c r="DH2052" s="244"/>
      <c r="DI2052" s="244"/>
      <c r="DJ2052" s="244"/>
      <c r="DK2052" s="244"/>
      <c r="DL2052" s="244"/>
      <c r="DM2052" s="244"/>
      <c r="DN2052" s="244"/>
      <c r="DO2052" s="244"/>
      <c r="DP2052" s="244"/>
      <c r="DQ2052" s="244"/>
      <c r="DR2052" s="244"/>
      <c r="DS2052" s="244"/>
      <c r="DT2052" s="244"/>
      <c r="DU2052" s="244"/>
      <c r="DV2052" s="244"/>
      <c r="DW2052" s="244"/>
      <c r="DX2052" s="244"/>
      <c r="DY2052" s="244"/>
      <c r="DZ2052" s="244"/>
      <c r="EA2052" s="244"/>
      <c r="EB2052" s="244"/>
      <c r="EC2052" s="244"/>
      <c r="ED2052" s="244"/>
      <c r="EE2052" s="244"/>
      <c r="EF2052" s="244"/>
      <c r="EG2052" s="244"/>
      <c r="EH2052" s="244"/>
      <c r="EI2052" s="244"/>
      <c r="EJ2052" s="244"/>
      <c r="EK2052" s="244"/>
      <c r="EL2052" s="244"/>
      <c r="EM2052" s="244"/>
      <c r="EN2052" s="244"/>
      <c r="EO2052" s="244"/>
      <c r="EP2052" s="244"/>
      <c r="EQ2052" s="244"/>
      <c r="ER2052" s="244"/>
      <c r="ES2052" s="244"/>
      <c r="ET2052" s="244"/>
      <c r="EU2052" s="244"/>
      <c r="EV2052" s="244"/>
      <c r="EW2052" s="244"/>
      <c r="EX2052" s="244"/>
      <c r="EY2052" s="244"/>
      <c r="EZ2052" s="244"/>
      <c r="FA2052" s="244"/>
      <c r="FB2052" s="244"/>
      <c r="FC2052" s="244"/>
      <c r="FD2052" s="244"/>
      <c r="FE2052" s="244"/>
      <c r="FF2052" s="244"/>
      <c r="FG2052" s="244"/>
      <c r="FH2052" s="244"/>
      <c r="FI2052" s="244"/>
      <c r="FJ2052" s="244"/>
      <c r="FK2052" s="244"/>
      <c r="FL2052" s="244"/>
      <c r="FM2052" s="244"/>
      <c r="FN2052" s="244"/>
      <c r="FO2052" s="244"/>
      <c r="FP2052" s="244"/>
      <c r="FQ2052" s="244"/>
      <c r="FR2052" s="244"/>
      <c r="FS2052" s="244"/>
      <c r="FT2052" s="244"/>
      <c r="FU2052" s="244"/>
      <c r="FV2052" s="244"/>
      <c r="FW2052" s="244"/>
      <c r="FX2052" s="244"/>
      <c r="FY2052" s="244"/>
      <c r="FZ2052" s="244"/>
      <c r="GA2052" s="244"/>
      <c r="GB2052" s="244"/>
      <c r="GC2052" s="244"/>
      <c r="GD2052" s="244"/>
      <c r="GE2052" s="244"/>
      <c r="GF2052" s="244"/>
      <c r="GG2052" s="244"/>
      <c r="GH2052" s="244"/>
      <c r="GI2052" s="244"/>
      <c r="GJ2052" s="244"/>
      <c r="GK2052" s="244"/>
      <c r="GL2052" s="244"/>
      <c r="GM2052" s="244"/>
      <c r="GN2052" s="244"/>
      <c r="GO2052" s="244"/>
      <c r="GP2052" s="244"/>
      <c r="GQ2052" s="244"/>
      <c r="GR2052" s="244"/>
      <c r="GS2052" s="244"/>
      <c r="GT2052" s="244"/>
      <c r="GU2052" s="244"/>
      <c r="GV2052" s="244"/>
      <c r="GW2052" s="244"/>
      <c r="GX2052" s="244"/>
      <c r="GY2052" s="244"/>
      <c r="GZ2052" s="244"/>
      <c r="HA2052" s="244"/>
      <c r="HB2052" s="244"/>
      <c r="HC2052" s="244"/>
      <c r="HD2052" s="244"/>
      <c r="HE2052" s="244"/>
      <c r="HF2052" s="244"/>
      <c r="HG2052" s="244"/>
      <c r="HH2052" s="244"/>
      <c r="HI2052" s="244"/>
      <c r="HJ2052" s="244"/>
      <c r="HK2052" s="244"/>
      <c r="HL2052" s="244"/>
      <c r="HM2052" s="244"/>
      <c r="HN2052" s="244"/>
      <c r="HO2052" s="244"/>
      <c r="HP2052" s="244"/>
      <c r="HQ2052" s="244"/>
      <c r="HR2052" s="244"/>
      <c r="HS2052" s="244"/>
      <c r="HT2052" s="244"/>
      <c r="HU2052" s="244"/>
      <c r="HV2052" s="244"/>
      <c r="HW2052" s="244"/>
      <c r="HX2052" s="244"/>
      <c r="HY2052" s="244"/>
      <c r="HZ2052" s="244"/>
      <c r="IA2052" s="244"/>
      <c r="IB2052" s="244"/>
      <c r="IC2052" s="244"/>
      <c r="ID2052" s="244"/>
      <c r="IE2052" s="244"/>
      <c r="IF2052" s="244"/>
      <c r="IG2052" s="244"/>
      <c r="IH2052" s="244"/>
      <c r="II2052" s="244"/>
      <c r="IJ2052" s="244"/>
      <c r="IK2052" s="244"/>
      <c r="IL2052" s="244"/>
      <c r="IM2052" s="244"/>
      <c r="IN2052" s="244"/>
      <c r="IO2052" s="244"/>
      <c r="IP2052" s="244"/>
      <c r="IQ2052" s="244"/>
      <c r="IR2052" s="244"/>
      <c r="IS2052" s="244"/>
      <c r="IT2052" s="244"/>
      <c r="IU2052" s="244"/>
      <c r="IV2052" s="244"/>
    </row>
    <row r="2053" spans="1:256" s="245" customFormat="1" ht="18" customHeight="1">
      <c r="A2053" s="293"/>
      <c r="B2053" s="287" t="s">
        <v>899</v>
      </c>
      <c r="C2053" s="288"/>
      <c r="D2053" s="289"/>
      <c r="E2053" s="290"/>
      <c r="F2053" s="291">
        <v>0.1</v>
      </c>
      <c r="G2053" s="285">
        <f>G2050*F2053</f>
        <v>0</v>
      </c>
      <c r="H2053" s="243"/>
      <c r="I2053" s="244"/>
      <c r="J2053" s="243"/>
      <c r="K2053" s="244"/>
      <c r="L2053" s="244"/>
      <c r="M2053" s="244"/>
      <c r="N2053" s="244"/>
      <c r="O2053" s="244"/>
      <c r="P2053" s="244"/>
      <c r="Q2053" s="244"/>
      <c r="R2053" s="244"/>
      <c r="S2053" s="244"/>
      <c r="T2053" s="244"/>
      <c r="U2053" s="244"/>
      <c r="V2053" s="244"/>
      <c r="W2053" s="244"/>
      <c r="X2053" s="244"/>
      <c r="Y2053" s="244"/>
      <c r="Z2053" s="244"/>
      <c r="AA2053" s="244"/>
      <c r="AB2053" s="244"/>
      <c r="AC2053" s="244"/>
      <c r="AD2053" s="244"/>
      <c r="AE2053" s="244"/>
      <c r="AF2053" s="244"/>
      <c r="AG2053" s="244"/>
      <c r="AH2053" s="244"/>
      <c r="AI2053" s="244"/>
      <c r="AJ2053" s="244"/>
      <c r="AK2053" s="244"/>
      <c r="AL2053" s="244"/>
      <c r="AM2053" s="244"/>
      <c r="AN2053" s="244"/>
      <c r="AO2053" s="244"/>
      <c r="AP2053" s="244"/>
      <c r="AQ2053" s="244"/>
      <c r="AR2053" s="244"/>
      <c r="AS2053" s="244"/>
      <c r="AT2053" s="244"/>
      <c r="AU2053" s="244"/>
      <c r="AV2053" s="244"/>
      <c r="AW2053" s="244"/>
      <c r="AX2053" s="244"/>
      <c r="AY2053" s="244"/>
      <c r="AZ2053" s="244"/>
      <c r="BA2053" s="244"/>
      <c r="BB2053" s="244"/>
      <c r="BC2053" s="244"/>
      <c r="BD2053" s="244"/>
      <c r="BE2053" s="244"/>
      <c r="BF2053" s="244"/>
      <c r="BG2053" s="244"/>
      <c r="BH2053" s="244"/>
      <c r="BI2053" s="244"/>
      <c r="BJ2053" s="244"/>
      <c r="BK2053" s="244"/>
      <c r="BL2053" s="244"/>
      <c r="BM2053" s="244"/>
      <c r="BN2053" s="244"/>
      <c r="BO2053" s="244"/>
      <c r="BP2053" s="244"/>
      <c r="BQ2053" s="244"/>
      <c r="BR2053" s="244"/>
      <c r="BS2053" s="244"/>
      <c r="BT2053" s="244"/>
      <c r="BU2053" s="244"/>
      <c r="BV2053" s="244"/>
      <c r="BW2053" s="244"/>
      <c r="BX2053" s="244"/>
      <c r="BY2053" s="244"/>
      <c r="BZ2053" s="244"/>
      <c r="CA2053" s="244"/>
      <c r="CB2053" s="244"/>
      <c r="CC2053" s="244"/>
      <c r="CD2053" s="244"/>
      <c r="CE2053" s="244"/>
      <c r="CF2053" s="244"/>
      <c r="CG2053" s="244"/>
      <c r="CH2053" s="244"/>
      <c r="CI2053" s="244"/>
      <c r="CJ2053" s="244"/>
      <c r="CK2053" s="244"/>
      <c r="CL2053" s="244"/>
      <c r="CM2053" s="244"/>
      <c r="CN2053" s="244"/>
      <c r="CO2053" s="244"/>
      <c r="CP2053" s="244"/>
      <c r="CQ2053" s="244"/>
      <c r="CR2053" s="244"/>
      <c r="CS2053" s="244"/>
      <c r="CT2053" s="244"/>
      <c r="CU2053" s="244"/>
      <c r="CV2053" s="244"/>
      <c r="CW2053" s="244"/>
      <c r="CX2053" s="244"/>
      <c r="CY2053" s="244"/>
      <c r="CZ2053" s="244"/>
      <c r="DA2053" s="244"/>
      <c r="DB2053" s="244"/>
      <c r="DC2053" s="244"/>
      <c r="DD2053" s="244"/>
      <c r="DE2053" s="244"/>
      <c r="DF2053" s="244"/>
      <c r="DG2053" s="244"/>
      <c r="DH2053" s="244"/>
      <c r="DI2053" s="244"/>
      <c r="DJ2053" s="244"/>
      <c r="DK2053" s="244"/>
      <c r="DL2053" s="244"/>
      <c r="DM2053" s="244"/>
      <c r="DN2053" s="244"/>
      <c r="DO2053" s="244"/>
      <c r="DP2053" s="244"/>
      <c r="DQ2053" s="244"/>
      <c r="DR2053" s="244"/>
      <c r="DS2053" s="244"/>
      <c r="DT2053" s="244"/>
      <c r="DU2053" s="244"/>
      <c r="DV2053" s="244"/>
      <c r="DW2053" s="244"/>
      <c r="DX2053" s="244"/>
      <c r="DY2053" s="244"/>
      <c r="DZ2053" s="244"/>
      <c r="EA2053" s="244"/>
      <c r="EB2053" s="244"/>
      <c r="EC2053" s="244"/>
      <c r="ED2053" s="244"/>
      <c r="EE2053" s="244"/>
      <c r="EF2053" s="244"/>
      <c r="EG2053" s="244"/>
      <c r="EH2053" s="244"/>
      <c r="EI2053" s="244"/>
      <c r="EJ2053" s="244"/>
      <c r="EK2053" s="244"/>
      <c r="EL2053" s="244"/>
      <c r="EM2053" s="244"/>
      <c r="EN2053" s="244"/>
      <c r="EO2053" s="244"/>
      <c r="EP2053" s="244"/>
      <c r="EQ2053" s="244"/>
      <c r="ER2053" s="244"/>
      <c r="ES2053" s="244"/>
      <c r="ET2053" s="244"/>
      <c r="EU2053" s="244"/>
      <c r="EV2053" s="244"/>
      <c r="EW2053" s="244"/>
      <c r="EX2053" s="244"/>
      <c r="EY2053" s="244"/>
      <c r="EZ2053" s="244"/>
      <c r="FA2053" s="244"/>
      <c r="FB2053" s="244"/>
      <c r="FC2053" s="244"/>
      <c r="FD2053" s="244"/>
      <c r="FE2053" s="244"/>
      <c r="FF2053" s="244"/>
      <c r="FG2053" s="244"/>
      <c r="FH2053" s="244"/>
      <c r="FI2053" s="244"/>
      <c r="FJ2053" s="244"/>
      <c r="FK2053" s="244"/>
      <c r="FL2053" s="244"/>
      <c r="FM2053" s="244"/>
      <c r="FN2053" s="244"/>
      <c r="FO2053" s="244"/>
      <c r="FP2053" s="244"/>
      <c r="FQ2053" s="244"/>
      <c r="FR2053" s="244"/>
      <c r="FS2053" s="244"/>
      <c r="FT2053" s="244"/>
      <c r="FU2053" s="244"/>
      <c r="FV2053" s="244"/>
      <c r="FW2053" s="244"/>
      <c r="FX2053" s="244"/>
      <c r="FY2053" s="244"/>
      <c r="FZ2053" s="244"/>
      <c r="GA2053" s="244"/>
      <c r="GB2053" s="244"/>
      <c r="GC2053" s="244"/>
      <c r="GD2053" s="244"/>
      <c r="GE2053" s="244"/>
      <c r="GF2053" s="244"/>
      <c r="GG2053" s="244"/>
      <c r="GH2053" s="244"/>
      <c r="GI2053" s="244"/>
      <c r="GJ2053" s="244"/>
      <c r="GK2053" s="244"/>
      <c r="GL2053" s="244"/>
      <c r="GM2053" s="244"/>
      <c r="GN2053" s="244"/>
      <c r="GO2053" s="244"/>
      <c r="GP2053" s="244"/>
      <c r="GQ2053" s="244"/>
      <c r="GR2053" s="244"/>
      <c r="GS2053" s="244"/>
      <c r="GT2053" s="244"/>
      <c r="GU2053" s="244"/>
      <c r="GV2053" s="244"/>
      <c r="GW2053" s="244"/>
      <c r="GX2053" s="244"/>
      <c r="GY2053" s="244"/>
      <c r="GZ2053" s="244"/>
      <c r="HA2053" s="244"/>
      <c r="HB2053" s="244"/>
      <c r="HC2053" s="244"/>
      <c r="HD2053" s="244"/>
      <c r="HE2053" s="244"/>
      <c r="HF2053" s="244"/>
      <c r="HG2053" s="244"/>
      <c r="HH2053" s="244"/>
      <c r="HI2053" s="244"/>
      <c r="HJ2053" s="244"/>
      <c r="HK2053" s="244"/>
      <c r="HL2053" s="244"/>
      <c r="HM2053" s="244"/>
      <c r="HN2053" s="244"/>
      <c r="HO2053" s="244"/>
      <c r="HP2053" s="244"/>
      <c r="HQ2053" s="244"/>
      <c r="HR2053" s="244"/>
      <c r="HS2053" s="244"/>
      <c r="HT2053" s="244"/>
      <c r="HU2053" s="244"/>
      <c r="HV2053" s="244"/>
      <c r="HW2053" s="244"/>
      <c r="HX2053" s="244"/>
      <c r="HY2053" s="244"/>
      <c r="HZ2053" s="244"/>
      <c r="IA2053" s="244"/>
      <c r="IB2053" s="244"/>
      <c r="IC2053" s="244"/>
      <c r="ID2053" s="244"/>
      <c r="IE2053" s="244"/>
      <c r="IF2053" s="244"/>
      <c r="IG2053" s="244"/>
      <c r="IH2053" s="244"/>
      <c r="II2053" s="244"/>
      <c r="IJ2053" s="244"/>
      <c r="IK2053" s="244"/>
      <c r="IL2053" s="244"/>
      <c r="IM2053" s="244"/>
      <c r="IN2053" s="244"/>
      <c r="IO2053" s="244"/>
      <c r="IP2053" s="244"/>
      <c r="IQ2053" s="244"/>
      <c r="IR2053" s="244"/>
      <c r="IS2053" s="244"/>
      <c r="IT2053" s="244"/>
      <c r="IU2053" s="244"/>
      <c r="IV2053" s="244"/>
    </row>
    <row r="2054" spans="1:256" s="245" customFormat="1" ht="18" customHeight="1">
      <c r="A2054" s="293"/>
      <c r="B2054" s="287" t="s">
        <v>900</v>
      </c>
      <c r="C2054" s="288"/>
      <c r="D2054" s="289"/>
      <c r="E2054" s="290"/>
      <c r="F2054" s="291">
        <v>0.18</v>
      </c>
      <c r="G2054" s="285">
        <f>G2053*F2054</f>
        <v>0</v>
      </c>
      <c r="H2054" s="243"/>
      <c r="I2054" s="244"/>
      <c r="J2054" s="243"/>
      <c r="K2054" s="244"/>
      <c r="L2054" s="244"/>
      <c r="M2054" s="244"/>
      <c r="N2054" s="244"/>
      <c r="O2054" s="244"/>
      <c r="P2054" s="244"/>
      <c r="Q2054" s="244"/>
      <c r="R2054" s="244"/>
      <c r="S2054" s="244"/>
      <c r="T2054" s="244"/>
      <c r="U2054" s="244"/>
      <c r="V2054" s="244"/>
      <c r="W2054" s="244"/>
      <c r="X2054" s="244"/>
      <c r="Y2054" s="244"/>
      <c r="Z2054" s="244"/>
      <c r="AA2054" s="244"/>
      <c r="AB2054" s="244"/>
      <c r="AC2054" s="244"/>
      <c r="AD2054" s="244"/>
      <c r="AE2054" s="244"/>
      <c r="AF2054" s="244"/>
      <c r="AG2054" s="244"/>
      <c r="AH2054" s="244"/>
      <c r="AI2054" s="244"/>
      <c r="AJ2054" s="244"/>
      <c r="AK2054" s="244"/>
      <c r="AL2054" s="244"/>
      <c r="AM2054" s="244"/>
      <c r="AN2054" s="244"/>
      <c r="AO2054" s="244"/>
      <c r="AP2054" s="244"/>
      <c r="AQ2054" s="244"/>
      <c r="AR2054" s="244"/>
      <c r="AS2054" s="244"/>
      <c r="AT2054" s="244"/>
      <c r="AU2054" s="244"/>
      <c r="AV2054" s="244"/>
      <c r="AW2054" s="244"/>
      <c r="AX2054" s="244"/>
      <c r="AY2054" s="244"/>
      <c r="AZ2054" s="244"/>
      <c r="BA2054" s="244"/>
      <c r="BB2054" s="244"/>
      <c r="BC2054" s="244"/>
      <c r="BD2054" s="244"/>
      <c r="BE2054" s="244"/>
      <c r="BF2054" s="244"/>
      <c r="BG2054" s="244"/>
      <c r="BH2054" s="244"/>
      <c r="BI2054" s="244"/>
      <c r="BJ2054" s="244"/>
      <c r="BK2054" s="244"/>
      <c r="BL2054" s="244"/>
      <c r="BM2054" s="244"/>
      <c r="BN2054" s="244"/>
      <c r="BO2054" s="244"/>
      <c r="BP2054" s="244"/>
      <c r="BQ2054" s="244"/>
      <c r="BR2054" s="244"/>
      <c r="BS2054" s="244"/>
      <c r="BT2054" s="244"/>
      <c r="BU2054" s="244"/>
      <c r="BV2054" s="244"/>
      <c r="BW2054" s="244"/>
      <c r="BX2054" s="244"/>
      <c r="BY2054" s="244"/>
      <c r="BZ2054" s="244"/>
      <c r="CA2054" s="244"/>
      <c r="CB2054" s="244"/>
      <c r="CC2054" s="244"/>
      <c r="CD2054" s="244"/>
      <c r="CE2054" s="244"/>
      <c r="CF2054" s="244"/>
      <c r="CG2054" s="244"/>
      <c r="CH2054" s="244"/>
      <c r="CI2054" s="244"/>
      <c r="CJ2054" s="244"/>
      <c r="CK2054" s="244"/>
      <c r="CL2054" s="244"/>
      <c r="CM2054" s="244"/>
      <c r="CN2054" s="244"/>
      <c r="CO2054" s="244"/>
      <c r="CP2054" s="244"/>
      <c r="CQ2054" s="244"/>
      <c r="CR2054" s="244"/>
      <c r="CS2054" s="244"/>
      <c r="CT2054" s="244"/>
      <c r="CU2054" s="244"/>
      <c r="CV2054" s="244"/>
      <c r="CW2054" s="244"/>
      <c r="CX2054" s="244"/>
      <c r="CY2054" s="244"/>
      <c r="CZ2054" s="244"/>
      <c r="DA2054" s="244"/>
      <c r="DB2054" s="244"/>
      <c r="DC2054" s="244"/>
      <c r="DD2054" s="244"/>
      <c r="DE2054" s="244"/>
      <c r="DF2054" s="244"/>
      <c r="DG2054" s="244"/>
      <c r="DH2054" s="244"/>
      <c r="DI2054" s="244"/>
      <c r="DJ2054" s="244"/>
      <c r="DK2054" s="244"/>
      <c r="DL2054" s="244"/>
      <c r="DM2054" s="244"/>
      <c r="DN2054" s="244"/>
      <c r="DO2054" s="244"/>
      <c r="DP2054" s="244"/>
      <c r="DQ2054" s="244"/>
      <c r="DR2054" s="244"/>
      <c r="DS2054" s="244"/>
      <c r="DT2054" s="244"/>
      <c r="DU2054" s="244"/>
      <c r="DV2054" s="244"/>
      <c r="DW2054" s="244"/>
      <c r="DX2054" s="244"/>
      <c r="DY2054" s="244"/>
      <c r="DZ2054" s="244"/>
      <c r="EA2054" s="244"/>
      <c r="EB2054" s="244"/>
      <c r="EC2054" s="244"/>
      <c r="ED2054" s="244"/>
      <c r="EE2054" s="244"/>
      <c r="EF2054" s="244"/>
      <c r="EG2054" s="244"/>
      <c r="EH2054" s="244"/>
      <c r="EI2054" s="244"/>
      <c r="EJ2054" s="244"/>
      <c r="EK2054" s="244"/>
      <c r="EL2054" s="244"/>
      <c r="EM2054" s="244"/>
      <c r="EN2054" s="244"/>
      <c r="EO2054" s="244"/>
      <c r="EP2054" s="244"/>
      <c r="EQ2054" s="244"/>
      <c r="ER2054" s="244"/>
      <c r="ES2054" s="244"/>
      <c r="ET2054" s="244"/>
      <c r="EU2054" s="244"/>
      <c r="EV2054" s="244"/>
      <c r="EW2054" s="244"/>
      <c r="EX2054" s="244"/>
      <c r="EY2054" s="244"/>
      <c r="EZ2054" s="244"/>
      <c r="FA2054" s="244"/>
      <c r="FB2054" s="244"/>
      <c r="FC2054" s="244"/>
      <c r="FD2054" s="244"/>
      <c r="FE2054" s="244"/>
      <c r="FF2054" s="244"/>
      <c r="FG2054" s="244"/>
      <c r="FH2054" s="244"/>
      <c r="FI2054" s="244"/>
      <c r="FJ2054" s="244"/>
      <c r="FK2054" s="244"/>
      <c r="FL2054" s="244"/>
      <c r="FM2054" s="244"/>
      <c r="FN2054" s="244"/>
      <c r="FO2054" s="244"/>
      <c r="FP2054" s="244"/>
      <c r="FQ2054" s="244"/>
      <c r="FR2054" s="244"/>
      <c r="FS2054" s="244"/>
      <c r="FT2054" s="244"/>
      <c r="FU2054" s="244"/>
      <c r="FV2054" s="244"/>
      <c r="FW2054" s="244"/>
      <c r="FX2054" s="244"/>
      <c r="FY2054" s="244"/>
      <c r="FZ2054" s="244"/>
      <c r="GA2054" s="244"/>
      <c r="GB2054" s="244"/>
      <c r="GC2054" s="244"/>
      <c r="GD2054" s="244"/>
      <c r="GE2054" s="244"/>
      <c r="GF2054" s="244"/>
      <c r="GG2054" s="244"/>
      <c r="GH2054" s="244"/>
      <c r="GI2054" s="244"/>
      <c r="GJ2054" s="244"/>
      <c r="GK2054" s="244"/>
      <c r="GL2054" s="244"/>
      <c r="GM2054" s="244"/>
      <c r="GN2054" s="244"/>
      <c r="GO2054" s="244"/>
      <c r="GP2054" s="244"/>
      <c r="GQ2054" s="244"/>
      <c r="GR2054" s="244"/>
      <c r="GS2054" s="244"/>
      <c r="GT2054" s="244"/>
      <c r="GU2054" s="244"/>
      <c r="GV2054" s="244"/>
      <c r="GW2054" s="244"/>
      <c r="GX2054" s="244"/>
      <c r="GY2054" s="244"/>
      <c r="GZ2054" s="244"/>
      <c r="HA2054" s="244"/>
      <c r="HB2054" s="244"/>
      <c r="HC2054" s="244"/>
      <c r="HD2054" s="244"/>
      <c r="HE2054" s="244"/>
      <c r="HF2054" s="244"/>
      <c r="HG2054" s="244"/>
      <c r="HH2054" s="244"/>
      <c r="HI2054" s="244"/>
      <c r="HJ2054" s="244"/>
      <c r="HK2054" s="244"/>
      <c r="HL2054" s="244"/>
      <c r="HM2054" s="244"/>
      <c r="HN2054" s="244"/>
      <c r="HO2054" s="244"/>
      <c r="HP2054" s="244"/>
      <c r="HQ2054" s="244"/>
      <c r="HR2054" s="244"/>
      <c r="HS2054" s="244"/>
      <c r="HT2054" s="244"/>
      <c r="HU2054" s="244"/>
      <c r="HV2054" s="244"/>
      <c r="HW2054" s="244"/>
      <c r="HX2054" s="244"/>
      <c r="HY2054" s="244"/>
      <c r="HZ2054" s="244"/>
      <c r="IA2054" s="244"/>
      <c r="IB2054" s="244"/>
      <c r="IC2054" s="244"/>
      <c r="ID2054" s="244"/>
      <c r="IE2054" s="244"/>
      <c r="IF2054" s="244"/>
      <c r="IG2054" s="244"/>
      <c r="IH2054" s="244"/>
      <c r="II2054" s="244"/>
      <c r="IJ2054" s="244"/>
      <c r="IK2054" s="244"/>
      <c r="IL2054" s="244"/>
      <c r="IM2054" s="244"/>
      <c r="IN2054" s="244"/>
      <c r="IO2054" s="244"/>
      <c r="IP2054" s="244"/>
      <c r="IQ2054" s="244"/>
      <c r="IR2054" s="244"/>
      <c r="IS2054" s="244"/>
      <c r="IT2054" s="244"/>
      <c r="IU2054" s="244"/>
      <c r="IV2054" s="244"/>
    </row>
    <row r="2055" spans="1:256" s="245" customFormat="1" ht="18" customHeight="1">
      <c r="A2055" s="293"/>
      <c r="B2055" s="287" t="s">
        <v>844</v>
      </c>
      <c r="C2055" s="288"/>
      <c r="D2055" s="289"/>
      <c r="E2055" s="290"/>
      <c r="F2055" s="291">
        <v>0.03</v>
      </c>
      <c r="G2055" s="285">
        <f>G2050*F2055</f>
        <v>0</v>
      </c>
      <c r="H2055" s="243"/>
      <c r="I2055" s="244"/>
      <c r="J2055" s="243"/>
      <c r="K2055" s="244"/>
      <c r="L2055" s="244"/>
      <c r="M2055" s="244"/>
      <c r="N2055" s="244"/>
      <c r="O2055" s="244"/>
      <c r="P2055" s="244"/>
      <c r="Q2055" s="244"/>
      <c r="R2055" s="244"/>
      <c r="S2055" s="244"/>
      <c r="T2055" s="244"/>
      <c r="U2055" s="244"/>
      <c r="V2055" s="244"/>
      <c r="W2055" s="244"/>
      <c r="X2055" s="244"/>
      <c r="Y2055" s="244"/>
      <c r="Z2055" s="244"/>
      <c r="AA2055" s="244"/>
      <c r="AB2055" s="244"/>
      <c r="AC2055" s="244"/>
      <c r="AD2055" s="244"/>
      <c r="AE2055" s="244"/>
      <c r="AF2055" s="244"/>
      <c r="AG2055" s="244"/>
      <c r="AH2055" s="244"/>
      <c r="AI2055" s="244"/>
      <c r="AJ2055" s="244"/>
      <c r="AK2055" s="244"/>
      <c r="AL2055" s="244"/>
      <c r="AM2055" s="244"/>
      <c r="AN2055" s="244"/>
      <c r="AO2055" s="244"/>
      <c r="AP2055" s="244"/>
      <c r="AQ2055" s="244"/>
      <c r="AR2055" s="244"/>
      <c r="AS2055" s="244"/>
      <c r="AT2055" s="244"/>
      <c r="AU2055" s="244"/>
      <c r="AV2055" s="244"/>
      <c r="AW2055" s="244"/>
      <c r="AX2055" s="244"/>
      <c r="AY2055" s="244"/>
      <c r="AZ2055" s="244"/>
      <c r="BA2055" s="244"/>
      <c r="BB2055" s="244"/>
      <c r="BC2055" s="244"/>
      <c r="BD2055" s="244"/>
      <c r="BE2055" s="244"/>
      <c r="BF2055" s="244"/>
      <c r="BG2055" s="244"/>
      <c r="BH2055" s="244"/>
      <c r="BI2055" s="244"/>
      <c r="BJ2055" s="244"/>
      <c r="BK2055" s="244"/>
      <c r="BL2055" s="244"/>
      <c r="BM2055" s="244"/>
      <c r="BN2055" s="244"/>
      <c r="BO2055" s="244"/>
      <c r="BP2055" s="244"/>
      <c r="BQ2055" s="244"/>
      <c r="BR2055" s="244"/>
      <c r="BS2055" s="244"/>
      <c r="BT2055" s="244"/>
      <c r="BU2055" s="244"/>
      <c r="BV2055" s="244"/>
      <c r="BW2055" s="244"/>
      <c r="BX2055" s="244"/>
      <c r="BY2055" s="244"/>
      <c r="BZ2055" s="244"/>
      <c r="CA2055" s="244"/>
      <c r="CB2055" s="244"/>
      <c r="CC2055" s="244"/>
      <c r="CD2055" s="244"/>
      <c r="CE2055" s="244"/>
      <c r="CF2055" s="244"/>
      <c r="CG2055" s="244"/>
      <c r="CH2055" s="244"/>
      <c r="CI2055" s="244"/>
      <c r="CJ2055" s="244"/>
      <c r="CK2055" s="244"/>
      <c r="CL2055" s="244"/>
      <c r="CM2055" s="244"/>
      <c r="CN2055" s="244"/>
      <c r="CO2055" s="244"/>
      <c r="CP2055" s="244"/>
      <c r="CQ2055" s="244"/>
      <c r="CR2055" s="244"/>
      <c r="CS2055" s="244"/>
      <c r="CT2055" s="244"/>
      <c r="CU2055" s="244"/>
      <c r="CV2055" s="244"/>
      <c r="CW2055" s="244"/>
      <c r="CX2055" s="244"/>
      <c r="CY2055" s="244"/>
      <c r="CZ2055" s="244"/>
      <c r="DA2055" s="244"/>
      <c r="DB2055" s="244"/>
      <c r="DC2055" s="244"/>
      <c r="DD2055" s="244"/>
      <c r="DE2055" s="244"/>
      <c r="DF2055" s="244"/>
      <c r="DG2055" s="244"/>
      <c r="DH2055" s="244"/>
      <c r="DI2055" s="244"/>
      <c r="DJ2055" s="244"/>
      <c r="DK2055" s="244"/>
      <c r="DL2055" s="244"/>
      <c r="DM2055" s="244"/>
      <c r="DN2055" s="244"/>
      <c r="DO2055" s="244"/>
      <c r="DP2055" s="244"/>
      <c r="DQ2055" s="244"/>
      <c r="DR2055" s="244"/>
      <c r="DS2055" s="244"/>
      <c r="DT2055" s="244"/>
      <c r="DU2055" s="244"/>
      <c r="DV2055" s="244"/>
      <c r="DW2055" s="244"/>
      <c r="DX2055" s="244"/>
      <c r="DY2055" s="244"/>
      <c r="DZ2055" s="244"/>
      <c r="EA2055" s="244"/>
      <c r="EB2055" s="244"/>
      <c r="EC2055" s="244"/>
      <c r="ED2055" s="244"/>
      <c r="EE2055" s="244"/>
      <c r="EF2055" s="244"/>
      <c r="EG2055" s="244"/>
      <c r="EH2055" s="244"/>
      <c r="EI2055" s="244"/>
      <c r="EJ2055" s="244"/>
      <c r="EK2055" s="244"/>
      <c r="EL2055" s="244"/>
      <c r="EM2055" s="244"/>
      <c r="EN2055" s="244"/>
      <c r="EO2055" s="244"/>
      <c r="EP2055" s="244"/>
      <c r="EQ2055" s="244"/>
      <c r="ER2055" s="244"/>
      <c r="ES2055" s="244"/>
      <c r="ET2055" s="244"/>
      <c r="EU2055" s="244"/>
      <c r="EV2055" s="244"/>
      <c r="EW2055" s="244"/>
      <c r="EX2055" s="244"/>
      <c r="EY2055" s="244"/>
      <c r="EZ2055" s="244"/>
      <c r="FA2055" s="244"/>
      <c r="FB2055" s="244"/>
      <c r="FC2055" s="244"/>
      <c r="FD2055" s="244"/>
      <c r="FE2055" s="244"/>
      <c r="FF2055" s="244"/>
      <c r="FG2055" s="244"/>
      <c r="FH2055" s="244"/>
      <c r="FI2055" s="244"/>
      <c r="FJ2055" s="244"/>
      <c r="FK2055" s="244"/>
      <c r="FL2055" s="244"/>
      <c r="FM2055" s="244"/>
      <c r="FN2055" s="244"/>
      <c r="FO2055" s="244"/>
      <c r="FP2055" s="244"/>
      <c r="FQ2055" s="244"/>
      <c r="FR2055" s="244"/>
      <c r="FS2055" s="244"/>
      <c r="FT2055" s="244"/>
      <c r="FU2055" s="244"/>
      <c r="FV2055" s="244"/>
      <c r="FW2055" s="244"/>
      <c r="FX2055" s="244"/>
      <c r="FY2055" s="244"/>
      <c r="FZ2055" s="244"/>
      <c r="GA2055" s="244"/>
      <c r="GB2055" s="244"/>
      <c r="GC2055" s="244"/>
      <c r="GD2055" s="244"/>
      <c r="GE2055" s="244"/>
      <c r="GF2055" s="244"/>
      <c r="GG2055" s="244"/>
      <c r="GH2055" s="244"/>
      <c r="GI2055" s="244"/>
      <c r="GJ2055" s="244"/>
      <c r="GK2055" s="244"/>
      <c r="GL2055" s="244"/>
      <c r="GM2055" s="244"/>
      <c r="GN2055" s="244"/>
      <c r="GO2055" s="244"/>
      <c r="GP2055" s="244"/>
      <c r="GQ2055" s="244"/>
      <c r="GR2055" s="244"/>
      <c r="GS2055" s="244"/>
      <c r="GT2055" s="244"/>
      <c r="GU2055" s="244"/>
      <c r="GV2055" s="244"/>
      <c r="GW2055" s="244"/>
      <c r="GX2055" s="244"/>
      <c r="GY2055" s="244"/>
      <c r="GZ2055" s="244"/>
      <c r="HA2055" s="244"/>
      <c r="HB2055" s="244"/>
      <c r="HC2055" s="244"/>
      <c r="HD2055" s="244"/>
      <c r="HE2055" s="244"/>
      <c r="HF2055" s="244"/>
      <c r="HG2055" s="244"/>
      <c r="HH2055" s="244"/>
      <c r="HI2055" s="244"/>
      <c r="HJ2055" s="244"/>
      <c r="HK2055" s="244"/>
      <c r="HL2055" s="244"/>
      <c r="HM2055" s="244"/>
      <c r="HN2055" s="244"/>
      <c r="HO2055" s="244"/>
      <c r="HP2055" s="244"/>
      <c r="HQ2055" s="244"/>
      <c r="HR2055" s="244"/>
      <c r="HS2055" s="244"/>
      <c r="HT2055" s="244"/>
      <c r="HU2055" s="244"/>
      <c r="HV2055" s="244"/>
      <c r="HW2055" s="244"/>
      <c r="HX2055" s="244"/>
      <c r="HY2055" s="244"/>
      <c r="HZ2055" s="244"/>
      <c r="IA2055" s="244"/>
      <c r="IB2055" s="244"/>
      <c r="IC2055" s="244"/>
      <c r="ID2055" s="244"/>
      <c r="IE2055" s="244"/>
      <c r="IF2055" s="244"/>
      <c r="IG2055" s="244"/>
      <c r="IH2055" s="244"/>
      <c r="II2055" s="244"/>
      <c r="IJ2055" s="244"/>
      <c r="IK2055" s="244"/>
      <c r="IL2055" s="244"/>
      <c r="IM2055" s="244"/>
      <c r="IN2055" s="244"/>
      <c r="IO2055" s="244"/>
      <c r="IP2055" s="244"/>
      <c r="IQ2055" s="244"/>
      <c r="IR2055" s="244"/>
      <c r="IS2055" s="244"/>
      <c r="IT2055" s="244"/>
      <c r="IU2055" s="244"/>
      <c r="IV2055" s="244"/>
    </row>
    <row r="2056" spans="1:256" s="245" customFormat="1" ht="18" customHeight="1">
      <c r="A2056" s="293"/>
      <c r="B2056" s="287" t="s">
        <v>901</v>
      </c>
      <c r="C2056" s="288"/>
      <c r="D2056" s="289"/>
      <c r="E2056" s="290"/>
      <c r="F2056" s="291">
        <v>3.5000000000000003E-2</v>
      </c>
      <c r="G2056" s="285">
        <f>G2050*F2056</f>
        <v>0</v>
      </c>
      <c r="H2056" s="243"/>
      <c r="I2056" s="244"/>
      <c r="J2056" s="243"/>
      <c r="K2056" s="244"/>
      <c r="L2056" s="244"/>
      <c r="M2056" s="244"/>
      <c r="N2056" s="244"/>
      <c r="O2056" s="244"/>
      <c r="P2056" s="244"/>
      <c r="Q2056" s="244"/>
      <c r="R2056" s="244"/>
      <c r="S2056" s="244"/>
      <c r="T2056" s="244"/>
      <c r="U2056" s="244"/>
      <c r="V2056" s="244"/>
      <c r="W2056" s="244"/>
      <c r="X2056" s="244"/>
      <c r="Y2056" s="244"/>
      <c r="Z2056" s="244"/>
      <c r="AA2056" s="244"/>
      <c r="AB2056" s="244"/>
      <c r="AC2056" s="244"/>
      <c r="AD2056" s="244"/>
      <c r="AE2056" s="244"/>
      <c r="AF2056" s="244"/>
      <c r="AG2056" s="244"/>
      <c r="AH2056" s="244"/>
      <c r="AI2056" s="244"/>
      <c r="AJ2056" s="244"/>
      <c r="AK2056" s="244"/>
      <c r="AL2056" s="244"/>
      <c r="AM2056" s="244"/>
      <c r="AN2056" s="244"/>
      <c r="AO2056" s="244"/>
      <c r="AP2056" s="244"/>
      <c r="AQ2056" s="244"/>
      <c r="AR2056" s="244"/>
      <c r="AS2056" s="244"/>
      <c r="AT2056" s="244"/>
      <c r="AU2056" s="244"/>
      <c r="AV2056" s="244"/>
      <c r="AW2056" s="244"/>
      <c r="AX2056" s="244"/>
      <c r="AY2056" s="244"/>
      <c r="AZ2056" s="244"/>
      <c r="BA2056" s="244"/>
      <c r="BB2056" s="244"/>
      <c r="BC2056" s="244"/>
      <c r="BD2056" s="244"/>
      <c r="BE2056" s="244"/>
      <c r="BF2056" s="244"/>
      <c r="BG2056" s="244"/>
      <c r="BH2056" s="244"/>
      <c r="BI2056" s="244"/>
      <c r="BJ2056" s="244"/>
      <c r="BK2056" s="244"/>
      <c r="BL2056" s="244"/>
      <c r="BM2056" s="244"/>
      <c r="BN2056" s="244"/>
      <c r="BO2056" s="244"/>
      <c r="BP2056" s="244"/>
      <c r="BQ2056" s="244"/>
      <c r="BR2056" s="244"/>
      <c r="BS2056" s="244"/>
      <c r="BT2056" s="244"/>
      <c r="BU2056" s="244"/>
      <c r="BV2056" s="244"/>
      <c r="BW2056" s="244"/>
      <c r="BX2056" s="244"/>
      <c r="BY2056" s="244"/>
      <c r="BZ2056" s="244"/>
      <c r="CA2056" s="244"/>
      <c r="CB2056" s="244"/>
      <c r="CC2056" s="244"/>
      <c r="CD2056" s="244"/>
      <c r="CE2056" s="244"/>
      <c r="CF2056" s="244"/>
      <c r="CG2056" s="244"/>
      <c r="CH2056" s="244"/>
      <c r="CI2056" s="244"/>
      <c r="CJ2056" s="244"/>
      <c r="CK2056" s="244"/>
      <c r="CL2056" s="244"/>
      <c r="CM2056" s="244"/>
      <c r="CN2056" s="244"/>
      <c r="CO2056" s="244"/>
      <c r="CP2056" s="244"/>
      <c r="CQ2056" s="244"/>
      <c r="CR2056" s="244"/>
      <c r="CS2056" s="244"/>
      <c r="CT2056" s="244"/>
      <c r="CU2056" s="244"/>
      <c r="CV2056" s="244"/>
      <c r="CW2056" s="244"/>
      <c r="CX2056" s="244"/>
      <c r="CY2056" s="244"/>
      <c r="CZ2056" s="244"/>
      <c r="DA2056" s="244"/>
      <c r="DB2056" s="244"/>
      <c r="DC2056" s="244"/>
      <c r="DD2056" s="244"/>
      <c r="DE2056" s="244"/>
      <c r="DF2056" s="244"/>
      <c r="DG2056" s="244"/>
      <c r="DH2056" s="244"/>
      <c r="DI2056" s="244"/>
      <c r="DJ2056" s="244"/>
      <c r="DK2056" s="244"/>
      <c r="DL2056" s="244"/>
      <c r="DM2056" s="244"/>
      <c r="DN2056" s="244"/>
      <c r="DO2056" s="244"/>
      <c r="DP2056" s="244"/>
      <c r="DQ2056" s="244"/>
      <c r="DR2056" s="244"/>
      <c r="DS2056" s="244"/>
      <c r="DT2056" s="244"/>
      <c r="DU2056" s="244"/>
      <c r="DV2056" s="244"/>
      <c r="DW2056" s="244"/>
      <c r="DX2056" s="244"/>
      <c r="DY2056" s="244"/>
      <c r="DZ2056" s="244"/>
      <c r="EA2056" s="244"/>
      <c r="EB2056" s="244"/>
      <c r="EC2056" s="244"/>
      <c r="ED2056" s="244"/>
      <c r="EE2056" s="244"/>
      <c r="EF2056" s="244"/>
      <c r="EG2056" s="244"/>
      <c r="EH2056" s="244"/>
      <c r="EI2056" s="244"/>
      <c r="EJ2056" s="244"/>
      <c r="EK2056" s="244"/>
      <c r="EL2056" s="244"/>
      <c r="EM2056" s="244"/>
      <c r="EN2056" s="244"/>
      <c r="EO2056" s="244"/>
      <c r="EP2056" s="244"/>
      <c r="EQ2056" s="244"/>
      <c r="ER2056" s="244"/>
      <c r="ES2056" s="244"/>
      <c r="ET2056" s="244"/>
      <c r="EU2056" s="244"/>
      <c r="EV2056" s="244"/>
      <c r="EW2056" s="244"/>
      <c r="EX2056" s="244"/>
      <c r="EY2056" s="244"/>
      <c r="EZ2056" s="244"/>
      <c r="FA2056" s="244"/>
      <c r="FB2056" s="244"/>
      <c r="FC2056" s="244"/>
      <c r="FD2056" s="244"/>
      <c r="FE2056" s="244"/>
      <c r="FF2056" s="244"/>
      <c r="FG2056" s="244"/>
      <c r="FH2056" s="244"/>
      <c r="FI2056" s="244"/>
      <c r="FJ2056" s="244"/>
      <c r="FK2056" s="244"/>
      <c r="FL2056" s="244"/>
      <c r="FM2056" s="244"/>
      <c r="FN2056" s="244"/>
      <c r="FO2056" s="244"/>
      <c r="FP2056" s="244"/>
      <c r="FQ2056" s="244"/>
      <c r="FR2056" s="244"/>
      <c r="FS2056" s="244"/>
      <c r="FT2056" s="244"/>
      <c r="FU2056" s="244"/>
      <c r="FV2056" s="244"/>
      <c r="FW2056" s="244"/>
      <c r="FX2056" s="244"/>
      <c r="FY2056" s="244"/>
      <c r="FZ2056" s="244"/>
      <c r="GA2056" s="244"/>
      <c r="GB2056" s="244"/>
      <c r="GC2056" s="244"/>
      <c r="GD2056" s="244"/>
      <c r="GE2056" s="244"/>
      <c r="GF2056" s="244"/>
      <c r="GG2056" s="244"/>
      <c r="GH2056" s="244"/>
      <c r="GI2056" s="244"/>
      <c r="GJ2056" s="244"/>
      <c r="GK2056" s="244"/>
      <c r="GL2056" s="244"/>
      <c r="GM2056" s="244"/>
      <c r="GN2056" s="244"/>
      <c r="GO2056" s="244"/>
      <c r="GP2056" s="244"/>
      <c r="GQ2056" s="244"/>
      <c r="GR2056" s="244"/>
      <c r="GS2056" s="244"/>
      <c r="GT2056" s="244"/>
      <c r="GU2056" s="244"/>
      <c r="GV2056" s="244"/>
      <c r="GW2056" s="244"/>
      <c r="GX2056" s="244"/>
      <c r="GY2056" s="244"/>
      <c r="GZ2056" s="244"/>
      <c r="HA2056" s="244"/>
      <c r="HB2056" s="244"/>
      <c r="HC2056" s="244"/>
      <c r="HD2056" s="244"/>
      <c r="HE2056" s="244"/>
      <c r="HF2056" s="244"/>
      <c r="HG2056" s="244"/>
      <c r="HH2056" s="244"/>
      <c r="HI2056" s="244"/>
      <c r="HJ2056" s="244"/>
      <c r="HK2056" s="244"/>
      <c r="HL2056" s="244"/>
      <c r="HM2056" s="244"/>
      <c r="HN2056" s="244"/>
      <c r="HO2056" s="244"/>
      <c r="HP2056" s="244"/>
      <c r="HQ2056" s="244"/>
      <c r="HR2056" s="244"/>
      <c r="HS2056" s="244"/>
      <c r="HT2056" s="244"/>
      <c r="HU2056" s="244"/>
      <c r="HV2056" s="244"/>
      <c r="HW2056" s="244"/>
      <c r="HX2056" s="244"/>
      <c r="HY2056" s="244"/>
      <c r="HZ2056" s="244"/>
      <c r="IA2056" s="244"/>
      <c r="IB2056" s="244"/>
      <c r="IC2056" s="244"/>
      <c r="ID2056" s="244"/>
      <c r="IE2056" s="244"/>
      <c r="IF2056" s="244"/>
      <c r="IG2056" s="244"/>
      <c r="IH2056" s="244"/>
      <c r="II2056" s="244"/>
      <c r="IJ2056" s="244"/>
      <c r="IK2056" s="244"/>
      <c r="IL2056" s="244"/>
      <c r="IM2056" s="244"/>
      <c r="IN2056" s="244"/>
      <c r="IO2056" s="244"/>
      <c r="IP2056" s="244"/>
      <c r="IQ2056" s="244"/>
      <c r="IR2056" s="244"/>
      <c r="IS2056" s="244"/>
      <c r="IT2056" s="244"/>
      <c r="IU2056" s="244"/>
      <c r="IV2056" s="244"/>
    </row>
    <row r="2057" spans="1:256" s="245" customFormat="1" ht="18" customHeight="1">
      <c r="A2057" s="293"/>
      <c r="B2057" s="287" t="s">
        <v>919</v>
      </c>
      <c r="C2057" s="288"/>
      <c r="D2057" s="289"/>
      <c r="E2057" s="290"/>
      <c r="F2057" s="291">
        <v>0.18</v>
      </c>
      <c r="G2057" s="285">
        <f>+F2045*F2057</f>
        <v>0</v>
      </c>
      <c r="H2057" s="243"/>
      <c r="I2057" s="244"/>
      <c r="J2057" s="243"/>
      <c r="K2057" s="244"/>
      <c r="L2057" s="244"/>
      <c r="M2057" s="244"/>
      <c r="N2057" s="244"/>
      <c r="O2057" s="244"/>
      <c r="P2057" s="244"/>
      <c r="Q2057" s="244"/>
      <c r="R2057" s="244"/>
      <c r="S2057" s="244"/>
      <c r="T2057" s="244"/>
      <c r="U2057" s="244"/>
      <c r="V2057" s="244"/>
      <c r="W2057" s="244"/>
      <c r="X2057" s="244"/>
      <c r="Y2057" s="244"/>
      <c r="Z2057" s="244"/>
      <c r="AA2057" s="244"/>
      <c r="AB2057" s="244"/>
      <c r="AC2057" s="244"/>
      <c r="AD2057" s="244"/>
      <c r="AE2057" s="244"/>
      <c r="AF2057" s="244"/>
      <c r="AG2057" s="244"/>
      <c r="AH2057" s="244"/>
      <c r="AI2057" s="244"/>
      <c r="AJ2057" s="244"/>
      <c r="AK2057" s="244"/>
      <c r="AL2057" s="244"/>
      <c r="AM2057" s="244"/>
      <c r="AN2057" s="244"/>
      <c r="AO2057" s="244"/>
      <c r="AP2057" s="244"/>
      <c r="AQ2057" s="244"/>
      <c r="AR2057" s="244"/>
      <c r="AS2057" s="244"/>
      <c r="AT2057" s="244"/>
      <c r="AU2057" s="244"/>
      <c r="AV2057" s="244"/>
      <c r="AW2057" s="244"/>
      <c r="AX2057" s="244"/>
      <c r="AY2057" s="244"/>
      <c r="AZ2057" s="244"/>
      <c r="BA2057" s="244"/>
      <c r="BB2057" s="244"/>
      <c r="BC2057" s="244"/>
      <c r="BD2057" s="244"/>
      <c r="BE2057" s="244"/>
      <c r="BF2057" s="244"/>
      <c r="BG2057" s="244"/>
      <c r="BH2057" s="244"/>
      <c r="BI2057" s="244"/>
      <c r="BJ2057" s="244"/>
      <c r="BK2057" s="244"/>
      <c r="BL2057" s="244"/>
      <c r="BM2057" s="244"/>
      <c r="BN2057" s="244"/>
      <c r="BO2057" s="244"/>
      <c r="BP2057" s="244"/>
      <c r="BQ2057" s="244"/>
      <c r="BR2057" s="244"/>
      <c r="BS2057" s="244"/>
      <c r="BT2057" s="244"/>
      <c r="BU2057" s="244"/>
      <c r="BV2057" s="244"/>
      <c r="BW2057" s="244"/>
      <c r="BX2057" s="244"/>
      <c r="BY2057" s="244"/>
      <c r="BZ2057" s="244"/>
      <c r="CA2057" s="244"/>
      <c r="CB2057" s="244"/>
      <c r="CC2057" s="244"/>
      <c r="CD2057" s="244"/>
      <c r="CE2057" s="244"/>
      <c r="CF2057" s="244"/>
      <c r="CG2057" s="244"/>
      <c r="CH2057" s="244"/>
      <c r="CI2057" s="244"/>
      <c r="CJ2057" s="244"/>
      <c r="CK2057" s="244"/>
      <c r="CL2057" s="244"/>
      <c r="CM2057" s="244"/>
      <c r="CN2057" s="244"/>
      <c r="CO2057" s="244"/>
      <c r="CP2057" s="244"/>
      <c r="CQ2057" s="244"/>
      <c r="CR2057" s="244"/>
      <c r="CS2057" s="244"/>
      <c r="CT2057" s="244"/>
      <c r="CU2057" s="244"/>
      <c r="CV2057" s="244"/>
      <c r="CW2057" s="244"/>
      <c r="CX2057" s="244"/>
      <c r="CY2057" s="244"/>
      <c r="CZ2057" s="244"/>
      <c r="DA2057" s="244"/>
      <c r="DB2057" s="244"/>
      <c r="DC2057" s="244"/>
      <c r="DD2057" s="244"/>
      <c r="DE2057" s="244"/>
      <c r="DF2057" s="244"/>
      <c r="DG2057" s="244"/>
      <c r="DH2057" s="244"/>
      <c r="DI2057" s="244"/>
      <c r="DJ2057" s="244"/>
      <c r="DK2057" s="244"/>
      <c r="DL2057" s="244"/>
      <c r="DM2057" s="244"/>
      <c r="DN2057" s="244"/>
      <c r="DO2057" s="244"/>
      <c r="DP2057" s="244"/>
      <c r="DQ2057" s="244"/>
      <c r="DR2057" s="244"/>
      <c r="DS2057" s="244"/>
      <c r="DT2057" s="244"/>
      <c r="DU2057" s="244"/>
      <c r="DV2057" s="244"/>
      <c r="DW2057" s="244"/>
      <c r="DX2057" s="244"/>
      <c r="DY2057" s="244"/>
      <c r="DZ2057" s="244"/>
      <c r="EA2057" s="244"/>
      <c r="EB2057" s="244"/>
      <c r="EC2057" s="244"/>
      <c r="ED2057" s="244"/>
      <c r="EE2057" s="244"/>
      <c r="EF2057" s="244"/>
      <c r="EG2057" s="244"/>
      <c r="EH2057" s="244"/>
      <c r="EI2057" s="244"/>
      <c r="EJ2057" s="244"/>
      <c r="EK2057" s="244"/>
      <c r="EL2057" s="244"/>
      <c r="EM2057" s="244"/>
      <c r="EN2057" s="244"/>
      <c r="EO2057" s="244"/>
      <c r="EP2057" s="244"/>
      <c r="EQ2057" s="244"/>
      <c r="ER2057" s="244"/>
      <c r="ES2057" s="244"/>
      <c r="ET2057" s="244"/>
      <c r="EU2057" s="244"/>
      <c r="EV2057" s="244"/>
      <c r="EW2057" s="244"/>
      <c r="EX2057" s="244"/>
      <c r="EY2057" s="244"/>
      <c r="EZ2057" s="244"/>
      <c r="FA2057" s="244"/>
      <c r="FB2057" s="244"/>
      <c r="FC2057" s="244"/>
      <c r="FD2057" s="244"/>
      <c r="FE2057" s="244"/>
      <c r="FF2057" s="244"/>
      <c r="FG2057" s="244"/>
      <c r="FH2057" s="244"/>
      <c r="FI2057" s="244"/>
      <c r="FJ2057" s="244"/>
      <c r="FK2057" s="244"/>
      <c r="FL2057" s="244"/>
      <c r="FM2057" s="244"/>
      <c r="FN2057" s="244"/>
      <c r="FO2057" s="244"/>
      <c r="FP2057" s="244"/>
      <c r="FQ2057" s="244"/>
      <c r="FR2057" s="244"/>
      <c r="FS2057" s="244"/>
      <c r="FT2057" s="244"/>
      <c r="FU2057" s="244"/>
      <c r="FV2057" s="244"/>
      <c r="FW2057" s="244"/>
      <c r="FX2057" s="244"/>
      <c r="FY2057" s="244"/>
      <c r="FZ2057" s="244"/>
      <c r="GA2057" s="244"/>
      <c r="GB2057" s="244"/>
      <c r="GC2057" s="244"/>
      <c r="GD2057" s="244"/>
      <c r="GE2057" s="244"/>
      <c r="GF2057" s="244"/>
      <c r="GG2057" s="244"/>
      <c r="GH2057" s="244"/>
      <c r="GI2057" s="244"/>
      <c r="GJ2057" s="244"/>
      <c r="GK2057" s="244"/>
      <c r="GL2057" s="244"/>
      <c r="GM2057" s="244"/>
      <c r="GN2057" s="244"/>
      <c r="GO2057" s="244"/>
      <c r="GP2057" s="244"/>
      <c r="GQ2057" s="244"/>
      <c r="GR2057" s="244"/>
      <c r="GS2057" s="244"/>
      <c r="GT2057" s="244"/>
      <c r="GU2057" s="244"/>
      <c r="GV2057" s="244"/>
      <c r="GW2057" s="244"/>
      <c r="GX2057" s="244"/>
      <c r="GY2057" s="244"/>
      <c r="GZ2057" s="244"/>
      <c r="HA2057" s="244"/>
      <c r="HB2057" s="244"/>
      <c r="HC2057" s="244"/>
      <c r="HD2057" s="244"/>
      <c r="HE2057" s="244"/>
      <c r="HF2057" s="244"/>
      <c r="HG2057" s="244"/>
      <c r="HH2057" s="244"/>
      <c r="HI2057" s="244"/>
      <c r="HJ2057" s="244"/>
      <c r="HK2057" s="244"/>
      <c r="HL2057" s="244"/>
      <c r="HM2057" s="244"/>
      <c r="HN2057" s="244"/>
      <c r="HO2057" s="244"/>
      <c r="HP2057" s="244"/>
      <c r="HQ2057" s="244"/>
      <c r="HR2057" s="244"/>
      <c r="HS2057" s="244"/>
      <c r="HT2057" s="244"/>
      <c r="HU2057" s="244"/>
      <c r="HV2057" s="244"/>
      <c r="HW2057" s="244"/>
      <c r="HX2057" s="244"/>
      <c r="HY2057" s="244"/>
      <c r="HZ2057" s="244"/>
      <c r="IA2057" s="244"/>
      <c r="IB2057" s="244"/>
      <c r="IC2057" s="244"/>
      <c r="ID2057" s="244"/>
      <c r="IE2057" s="244"/>
      <c r="IF2057" s="244"/>
      <c r="IG2057" s="244"/>
      <c r="IH2057" s="244"/>
      <c r="II2057" s="244"/>
      <c r="IJ2057" s="244"/>
      <c r="IK2057" s="244"/>
      <c r="IL2057" s="244"/>
      <c r="IM2057" s="244"/>
      <c r="IN2057" s="244"/>
      <c r="IO2057" s="244"/>
      <c r="IP2057" s="244"/>
      <c r="IQ2057" s="244"/>
      <c r="IR2057" s="244"/>
      <c r="IS2057" s="244"/>
      <c r="IT2057" s="244"/>
      <c r="IU2057" s="244"/>
      <c r="IV2057" s="244"/>
    </row>
    <row r="2058" spans="1:256" s="245" customFormat="1" ht="18" customHeight="1">
      <c r="A2058" s="293"/>
      <c r="B2058" s="287" t="s">
        <v>903</v>
      </c>
      <c r="C2058" s="288"/>
      <c r="D2058" s="289"/>
      <c r="E2058" s="290"/>
      <c r="F2058" s="291">
        <v>0.1</v>
      </c>
      <c r="G2058" s="285">
        <f>G2050*F2058</f>
        <v>0</v>
      </c>
      <c r="H2058" s="243"/>
      <c r="I2058" s="244"/>
      <c r="J2058" s="243"/>
      <c r="K2058" s="244"/>
      <c r="L2058" s="244"/>
      <c r="M2058" s="244"/>
      <c r="N2058" s="244"/>
      <c r="O2058" s="244"/>
      <c r="P2058" s="244"/>
      <c r="Q2058" s="244"/>
      <c r="R2058" s="244"/>
      <c r="S2058" s="244"/>
      <c r="T2058" s="244"/>
      <c r="U2058" s="244"/>
      <c r="V2058" s="244"/>
      <c r="W2058" s="244"/>
      <c r="X2058" s="244"/>
      <c r="Y2058" s="244"/>
      <c r="Z2058" s="244"/>
      <c r="AA2058" s="244"/>
      <c r="AB2058" s="244"/>
      <c r="AC2058" s="244"/>
      <c r="AD2058" s="244"/>
      <c r="AE2058" s="244"/>
      <c r="AF2058" s="244"/>
      <c r="AG2058" s="244"/>
      <c r="AH2058" s="244"/>
      <c r="AI2058" s="244"/>
      <c r="AJ2058" s="244"/>
      <c r="AK2058" s="244"/>
      <c r="AL2058" s="244"/>
      <c r="AM2058" s="244"/>
      <c r="AN2058" s="244"/>
      <c r="AO2058" s="244"/>
      <c r="AP2058" s="244"/>
      <c r="AQ2058" s="244"/>
      <c r="AR2058" s="244"/>
      <c r="AS2058" s="244"/>
      <c r="AT2058" s="244"/>
      <c r="AU2058" s="244"/>
      <c r="AV2058" s="244"/>
      <c r="AW2058" s="244"/>
      <c r="AX2058" s="244"/>
      <c r="AY2058" s="244"/>
      <c r="AZ2058" s="244"/>
      <c r="BA2058" s="244"/>
      <c r="BB2058" s="244"/>
      <c r="BC2058" s="244"/>
      <c r="BD2058" s="244"/>
      <c r="BE2058" s="244"/>
      <c r="BF2058" s="244"/>
      <c r="BG2058" s="244"/>
      <c r="BH2058" s="244"/>
      <c r="BI2058" s="244"/>
      <c r="BJ2058" s="244"/>
      <c r="BK2058" s="244"/>
      <c r="BL2058" s="244"/>
      <c r="BM2058" s="244"/>
      <c r="BN2058" s="244"/>
      <c r="BO2058" s="244"/>
      <c r="BP2058" s="244"/>
      <c r="BQ2058" s="244"/>
      <c r="BR2058" s="244"/>
      <c r="BS2058" s="244"/>
      <c r="BT2058" s="244"/>
      <c r="BU2058" s="244"/>
      <c r="BV2058" s="244"/>
      <c r="BW2058" s="244"/>
      <c r="BX2058" s="244"/>
      <c r="BY2058" s="244"/>
      <c r="BZ2058" s="244"/>
      <c r="CA2058" s="244"/>
      <c r="CB2058" s="244"/>
      <c r="CC2058" s="244"/>
      <c r="CD2058" s="244"/>
      <c r="CE2058" s="244"/>
      <c r="CF2058" s="244"/>
      <c r="CG2058" s="244"/>
      <c r="CH2058" s="244"/>
      <c r="CI2058" s="244"/>
      <c r="CJ2058" s="244"/>
      <c r="CK2058" s="244"/>
      <c r="CL2058" s="244"/>
      <c r="CM2058" s="244"/>
      <c r="CN2058" s="244"/>
      <c r="CO2058" s="244"/>
      <c r="CP2058" s="244"/>
      <c r="CQ2058" s="244"/>
      <c r="CR2058" s="244"/>
      <c r="CS2058" s="244"/>
      <c r="CT2058" s="244"/>
      <c r="CU2058" s="244"/>
      <c r="CV2058" s="244"/>
      <c r="CW2058" s="244"/>
      <c r="CX2058" s="244"/>
      <c r="CY2058" s="244"/>
      <c r="CZ2058" s="244"/>
      <c r="DA2058" s="244"/>
      <c r="DB2058" s="244"/>
      <c r="DC2058" s="244"/>
      <c r="DD2058" s="244"/>
      <c r="DE2058" s="244"/>
      <c r="DF2058" s="244"/>
      <c r="DG2058" s="244"/>
      <c r="DH2058" s="244"/>
      <c r="DI2058" s="244"/>
      <c r="DJ2058" s="244"/>
      <c r="DK2058" s="244"/>
      <c r="DL2058" s="244"/>
      <c r="DM2058" s="244"/>
      <c r="DN2058" s="244"/>
      <c r="DO2058" s="244"/>
      <c r="DP2058" s="244"/>
      <c r="DQ2058" s="244"/>
      <c r="DR2058" s="244"/>
      <c r="DS2058" s="244"/>
      <c r="DT2058" s="244"/>
      <c r="DU2058" s="244"/>
      <c r="DV2058" s="244"/>
      <c r="DW2058" s="244"/>
      <c r="DX2058" s="244"/>
      <c r="DY2058" s="244"/>
      <c r="DZ2058" s="244"/>
      <c r="EA2058" s="244"/>
      <c r="EB2058" s="244"/>
      <c r="EC2058" s="244"/>
      <c r="ED2058" s="244"/>
      <c r="EE2058" s="244"/>
      <c r="EF2058" s="244"/>
      <c r="EG2058" s="244"/>
      <c r="EH2058" s="244"/>
      <c r="EI2058" s="244"/>
      <c r="EJ2058" s="244"/>
      <c r="EK2058" s="244"/>
      <c r="EL2058" s="244"/>
      <c r="EM2058" s="244"/>
      <c r="EN2058" s="244"/>
      <c r="EO2058" s="244"/>
      <c r="EP2058" s="244"/>
      <c r="EQ2058" s="244"/>
      <c r="ER2058" s="244"/>
      <c r="ES2058" s="244"/>
      <c r="ET2058" s="244"/>
      <c r="EU2058" s="244"/>
      <c r="EV2058" s="244"/>
      <c r="EW2058" s="244"/>
      <c r="EX2058" s="244"/>
      <c r="EY2058" s="244"/>
      <c r="EZ2058" s="244"/>
      <c r="FA2058" s="244"/>
      <c r="FB2058" s="244"/>
      <c r="FC2058" s="244"/>
      <c r="FD2058" s="244"/>
      <c r="FE2058" s="244"/>
      <c r="FF2058" s="244"/>
      <c r="FG2058" s="244"/>
      <c r="FH2058" s="244"/>
      <c r="FI2058" s="244"/>
      <c r="FJ2058" s="244"/>
      <c r="FK2058" s="244"/>
      <c r="FL2058" s="244"/>
      <c r="FM2058" s="244"/>
      <c r="FN2058" s="244"/>
      <c r="FO2058" s="244"/>
      <c r="FP2058" s="244"/>
      <c r="FQ2058" s="244"/>
      <c r="FR2058" s="244"/>
      <c r="FS2058" s="244"/>
      <c r="FT2058" s="244"/>
      <c r="FU2058" s="244"/>
      <c r="FV2058" s="244"/>
      <c r="FW2058" s="244"/>
      <c r="FX2058" s="244"/>
      <c r="FY2058" s="244"/>
      <c r="FZ2058" s="244"/>
      <c r="GA2058" s="244"/>
      <c r="GB2058" s="244"/>
      <c r="GC2058" s="244"/>
      <c r="GD2058" s="244"/>
      <c r="GE2058" s="244"/>
      <c r="GF2058" s="244"/>
      <c r="GG2058" s="244"/>
      <c r="GH2058" s="244"/>
      <c r="GI2058" s="244"/>
      <c r="GJ2058" s="244"/>
      <c r="GK2058" s="244"/>
      <c r="GL2058" s="244"/>
      <c r="GM2058" s="244"/>
      <c r="GN2058" s="244"/>
      <c r="GO2058" s="244"/>
      <c r="GP2058" s="244"/>
      <c r="GQ2058" s="244"/>
      <c r="GR2058" s="244"/>
      <c r="GS2058" s="244"/>
      <c r="GT2058" s="244"/>
      <c r="GU2058" s="244"/>
      <c r="GV2058" s="244"/>
      <c r="GW2058" s="244"/>
      <c r="GX2058" s="244"/>
      <c r="GY2058" s="244"/>
      <c r="GZ2058" s="244"/>
      <c r="HA2058" s="244"/>
      <c r="HB2058" s="244"/>
      <c r="HC2058" s="244"/>
      <c r="HD2058" s="244"/>
      <c r="HE2058" s="244"/>
      <c r="HF2058" s="244"/>
      <c r="HG2058" s="244"/>
      <c r="HH2058" s="244"/>
      <c r="HI2058" s="244"/>
      <c r="HJ2058" s="244"/>
      <c r="HK2058" s="244"/>
      <c r="HL2058" s="244"/>
      <c r="HM2058" s="244"/>
      <c r="HN2058" s="244"/>
      <c r="HO2058" s="244"/>
      <c r="HP2058" s="244"/>
      <c r="HQ2058" s="244"/>
      <c r="HR2058" s="244"/>
      <c r="HS2058" s="244"/>
      <c r="HT2058" s="244"/>
      <c r="HU2058" s="244"/>
      <c r="HV2058" s="244"/>
      <c r="HW2058" s="244"/>
      <c r="HX2058" s="244"/>
      <c r="HY2058" s="244"/>
      <c r="HZ2058" s="244"/>
      <c r="IA2058" s="244"/>
      <c r="IB2058" s="244"/>
      <c r="IC2058" s="244"/>
      <c r="ID2058" s="244"/>
      <c r="IE2058" s="244"/>
      <c r="IF2058" s="244"/>
      <c r="IG2058" s="244"/>
      <c r="IH2058" s="244"/>
      <c r="II2058" s="244"/>
      <c r="IJ2058" s="244"/>
      <c r="IK2058" s="244"/>
      <c r="IL2058" s="244"/>
      <c r="IM2058" s="244"/>
      <c r="IN2058" s="244"/>
      <c r="IO2058" s="244"/>
      <c r="IP2058" s="244"/>
      <c r="IQ2058" s="244"/>
      <c r="IR2058" s="244"/>
      <c r="IS2058" s="244"/>
      <c r="IT2058" s="244"/>
      <c r="IU2058" s="244"/>
      <c r="IV2058" s="244"/>
    </row>
    <row r="2059" spans="1:256" s="245" customFormat="1" ht="18" customHeight="1">
      <c r="A2059" s="293"/>
      <c r="B2059" s="287" t="s">
        <v>907</v>
      </c>
      <c r="C2059" s="288"/>
      <c r="D2059" s="289"/>
      <c r="E2059" s="290"/>
      <c r="F2059" s="291">
        <v>0.01</v>
      </c>
      <c r="G2059" s="285">
        <f>G2050*F2059</f>
        <v>0</v>
      </c>
      <c r="H2059" s="243"/>
      <c r="I2059" s="244"/>
      <c r="J2059" s="243"/>
      <c r="K2059" s="244"/>
      <c r="L2059" s="244"/>
      <c r="M2059" s="244"/>
      <c r="N2059" s="244"/>
      <c r="O2059" s="244"/>
      <c r="P2059" s="244"/>
      <c r="Q2059" s="244"/>
      <c r="R2059" s="244"/>
      <c r="S2059" s="244"/>
      <c r="T2059" s="244"/>
      <c r="U2059" s="244"/>
      <c r="V2059" s="244"/>
      <c r="W2059" s="244"/>
      <c r="X2059" s="244"/>
      <c r="Y2059" s="244"/>
      <c r="Z2059" s="244"/>
      <c r="AA2059" s="244"/>
      <c r="AB2059" s="244"/>
      <c r="AC2059" s="244"/>
      <c r="AD2059" s="244"/>
      <c r="AE2059" s="244"/>
      <c r="AF2059" s="244"/>
      <c r="AG2059" s="244"/>
      <c r="AH2059" s="244"/>
      <c r="AI2059" s="244"/>
      <c r="AJ2059" s="244"/>
      <c r="AK2059" s="244"/>
      <c r="AL2059" s="244"/>
      <c r="AM2059" s="244"/>
      <c r="AN2059" s="244"/>
      <c r="AO2059" s="244"/>
      <c r="AP2059" s="244"/>
      <c r="AQ2059" s="244"/>
      <c r="AR2059" s="244"/>
      <c r="AS2059" s="244"/>
      <c r="AT2059" s="244"/>
      <c r="AU2059" s="244"/>
      <c r="AV2059" s="244"/>
      <c r="AW2059" s="244"/>
      <c r="AX2059" s="244"/>
      <c r="AY2059" s="244"/>
      <c r="AZ2059" s="244"/>
      <c r="BA2059" s="244"/>
      <c r="BB2059" s="244"/>
      <c r="BC2059" s="244"/>
      <c r="BD2059" s="244"/>
      <c r="BE2059" s="244"/>
      <c r="BF2059" s="244"/>
      <c r="BG2059" s="244"/>
      <c r="BH2059" s="244"/>
      <c r="BI2059" s="244"/>
      <c r="BJ2059" s="244"/>
      <c r="BK2059" s="244"/>
      <c r="BL2059" s="244"/>
      <c r="BM2059" s="244"/>
      <c r="BN2059" s="244"/>
      <c r="BO2059" s="244"/>
      <c r="BP2059" s="244"/>
      <c r="BQ2059" s="244"/>
      <c r="BR2059" s="244"/>
      <c r="BS2059" s="244"/>
      <c r="BT2059" s="244"/>
      <c r="BU2059" s="244"/>
      <c r="BV2059" s="244"/>
      <c r="BW2059" s="244"/>
      <c r="BX2059" s="244"/>
      <c r="BY2059" s="244"/>
      <c r="BZ2059" s="244"/>
      <c r="CA2059" s="244"/>
      <c r="CB2059" s="244"/>
      <c r="CC2059" s="244"/>
      <c r="CD2059" s="244"/>
      <c r="CE2059" s="244"/>
      <c r="CF2059" s="244"/>
      <c r="CG2059" s="244"/>
      <c r="CH2059" s="244"/>
      <c r="CI2059" s="244"/>
      <c r="CJ2059" s="244"/>
      <c r="CK2059" s="244"/>
      <c r="CL2059" s="244"/>
      <c r="CM2059" s="244"/>
      <c r="CN2059" s="244"/>
      <c r="CO2059" s="244"/>
      <c r="CP2059" s="244"/>
      <c r="CQ2059" s="244"/>
      <c r="CR2059" s="244"/>
      <c r="CS2059" s="244"/>
      <c r="CT2059" s="244"/>
      <c r="CU2059" s="244"/>
      <c r="CV2059" s="244"/>
      <c r="CW2059" s="244"/>
      <c r="CX2059" s="244"/>
      <c r="CY2059" s="244"/>
      <c r="CZ2059" s="244"/>
      <c r="DA2059" s="244"/>
      <c r="DB2059" s="244"/>
      <c r="DC2059" s="244"/>
      <c r="DD2059" s="244"/>
      <c r="DE2059" s="244"/>
      <c r="DF2059" s="244"/>
      <c r="DG2059" s="244"/>
      <c r="DH2059" s="244"/>
      <c r="DI2059" s="244"/>
      <c r="DJ2059" s="244"/>
      <c r="DK2059" s="244"/>
      <c r="DL2059" s="244"/>
      <c r="DM2059" s="244"/>
      <c r="DN2059" s="244"/>
      <c r="DO2059" s="244"/>
      <c r="DP2059" s="244"/>
      <c r="DQ2059" s="244"/>
      <c r="DR2059" s="244"/>
      <c r="DS2059" s="244"/>
      <c r="DT2059" s="244"/>
      <c r="DU2059" s="244"/>
      <c r="DV2059" s="244"/>
      <c r="DW2059" s="244"/>
      <c r="DX2059" s="244"/>
      <c r="DY2059" s="244"/>
      <c r="DZ2059" s="244"/>
      <c r="EA2059" s="244"/>
      <c r="EB2059" s="244"/>
      <c r="EC2059" s="244"/>
      <c r="ED2059" s="244"/>
      <c r="EE2059" s="244"/>
      <c r="EF2059" s="244"/>
      <c r="EG2059" s="244"/>
      <c r="EH2059" s="244"/>
      <c r="EI2059" s="244"/>
      <c r="EJ2059" s="244"/>
      <c r="EK2059" s="244"/>
      <c r="EL2059" s="244"/>
      <c r="EM2059" s="244"/>
      <c r="EN2059" s="244"/>
      <c r="EO2059" s="244"/>
      <c r="EP2059" s="244"/>
      <c r="EQ2059" s="244"/>
      <c r="ER2059" s="244"/>
      <c r="ES2059" s="244"/>
      <c r="ET2059" s="244"/>
      <c r="EU2059" s="244"/>
      <c r="EV2059" s="244"/>
      <c r="EW2059" s="244"/>
      <c r="EX2059" s="244"/>
      <c r="EY2059" s="244"/>
      <c r="EZ2059" s="244"/>
      <c r="FA2059" s="244"/>
      <c r="FB2059" s="244"/>
      <c r="FC2059" s="244"/>
      <c r="FD2059" s="244"/>
      <c r="FE2059" s="244"/>
      <c r="FF2059" s="244"/>
      <c r="FG2059" s="244"/>
      <c r="FH2059" s="244"/>
      <c r="FI2059" s="244"/>
      <c r="FJ2059" s="244"/>
      <c r="FK2059" s="244"/>
      <c r="FL2059" s="244"/>
      <c r="FM2059" s="244"/>
      <c r="FN2059" s="244"/>
      <c r="FO2059" s="244"/>
      <c r="FP2059" s="244"/>
      <c r="FQ2059" s="244"/>
      <c r="FR2059" s="244"/>
      <c r="FS2059" s="244"/>
      <c r="FT2059" s="244"/>
      <c r="FU2059" s="244"/>
      <c r="FV2059" s="244"/>
      <c r="FW2059" s="244"/>
      <c r="FX2059" s="244"/>
      <c r="FY2059" s="244"/>
      <c r="FZ2059" s="244"/>
      <c r="GA2059" s="244"/>
      <c r="GB2059" s="244"/>
      <c r="GC2059" s="244"/>
      <c r="GD2059" s="244"/>
      <c r="GE2059" s="244"/>
      <c r="GF2059" s="244"/>
      <c r="GG2059" s="244"/>
      <c r="GH2059" s="244"/>
      <c r="GI2059" s="244"/>
      <c r="GJ2059" s="244"/>
      <c r="GK2059" s="244"/>
      <c r="GL2059" s="244"/>
      <c r="GM2059" s="244"/>
      <c r="GN2059" s="244"/>
      <c r="GO2059" s="244"/>
      <c r="GP2059" s="244"/>
      <c r="GQ2059" s="244"/>
      <c r="GR2059" s="244"/>
      <c r="GS2059" s="244"/>
      <c r="GT2059" s="244"/>
      <c r="GU2059" s="244"/>
      <c r="GV2059" s="244"/>
      <c r="GW2059" s="244"/>
      <c r="GX2059" s="244"/>
      <c r="GY2059" s="244"/>
      <c r="GZ2059" s="244"/>
      <c r="HA2059" s="244"/>
      <c r="HB2059" s="244"/>
      <c r="HC2059" s="244"/>
      <c r="HD2059" s="244"/>
      <c r="HE2059" s="244"/>
      <c r="HF2059" s="244"/>
      <c r="HG2059" s="244"/>
      <c r="HH2059" s="244"/>
      <c r="HI2059" s="244"/>
      <c r="HJ2059" s="244"/>
      <c r="HK2059" s="244"/>
      <c r="HL2059" s="244"/>
      <c r="HM2059" s="244"/>
      <c r="HN2059" s="244"/>
      <c r="HO2059" s="244"/>
      <c r="HP2059" s="244"/>
      <c r="HQ2059" s="244"/>
      <c r="HR2059" s="244"/>
      <c r="HS2059" s="244"/>
      <c r="HT2059" s="244"/>
      <c r="HU2059" s="244"/>
      <c r="HV2059" s="244"/>
      <c r="HW2059" s="244"/>
      <c r="HX2059" s="244"/>
      <c r="HY2059" s="244"/>
      <c r="HZ2059" s="244"/>
      <c r="IA2059" s="244"/>
      <c r="IB2059" s="244"/>
      <c r="IC2059" s="244"/>
      <c r="ID2059" s="244"/>
      <c r="IE2059" s="244"/>
      <c r="IF2059" s="244"/>
      <c r="IG2059" s="244"/>
      <c r="IH2059" s="244"/>
      <c r="II2059" s="244"/>
      <c r="IJ2059" s="244"/>
      <c r="IK2059" s="244"/>
      <c r="IL2059" s="244"/>
      <c r="IM2059" s="244"/>
      <c r="IN2059" s="244"/>
      <c r="IO2059" s="244"/>
      <c r="IP2059" s="244"/>
      <c r="IQ2059" s="244"/>
      <c r="IR2059" s="244"/>
      <c r="IS2059" s="244"/>
      <c r="IT2059" s="244"/>
      <c r="IU2059" s="244"/>
      <c r="IV2059" s="244"/>
    </row>
    <row r="2060" spans="1:256" s="245" customFormat="1" ht="18" customHeight="1">
      <c r="A2060" s="293"/>
      <c r="B2060" s="287" t="s">
        <v>902</v>
      </c>
      <c r="C2060" s="288"/>
      <c r="D2060" s="289"/>
      <c r="E2060" s="290"/>
      <c r="F2060" s="291">
        <v>1E-3</v>
      </c>
      <c r="G2060" s="285">
        <f>G2050*F2060</f>
        <v>0</v>
      </c>
      <c r="H2060" s="243"/>
      <c r="I2060" s="244"/>
      <c r="J2060" s="243"/>
      <c r="K2060" s="244"/>
      <c r="L2060" s="244"/>
      <c r="M2060" s="244"/>
      <c r="N2060" s="244"/>
      <c r="O2060" s="244"/>
      <c r="P2060" s="244"/>
      <c r="Q2060" s="244"/>
      <c r="R2060" s="244"/>
      <c r="S2060" s="244"/>
      <c r="T2060" s="244"/>
      <c r="U2060" s="244"/>
      <c r="V2060" s="244"/>
      <c r="W2060" s="244"/>
      <c r="X2060" s="244"/>
      <c r="Y2060" s="244"/>
      <c r="Z2060" s="244"/>
      <c r="AA2060" s="244"/>
      <c r="AB2060" s="244"/>
      <c r="AC2060" s="244"/>
      <c r="AD2060" s="244"/>
      <c r="AE2060" s="244"/>
      <c r="AF2060" s="244"/>
      <c r="AG2060" s="244"/>
      <c r="AH2060" s="244"/>
      <c r="AI2060" s="244"/>
      <c r="AJ2060" s="244"/>
      <c r="AK2060" s="244"/>
      <c r="AL2060" s="244"/>
      <c r="AM2060" s="244"/>
      <c r="AN2060" s="244"/>
      <c r="AO2060" s="244"/>
      <c r="AP2060" s="244"/>
      <c r="AQ2060" s="244"/>
      <c r="AR2060" s="244"/>
      <c r="AS2060" s="244"/>
      <c r="AT2060" s="244"/>
      <c r="AU2060" s="244"/>
      <c r="AV2060" s="244"/>
      <c r="AW2060" s="244"/>
      <c r="AX2060" s="244"/>
      <c r="AY2060" s="244"/>
      <c r="AZ2060" s="244"/>
      <c r="BA2060" s="244"/>
      <c r="BB2060" s="244"/>
      <c r="BC2060" s="244"/>
      <c r="BD2060" s="244"/>
      <c r="BE2060" s="244"/>
      <c r="BF2060" s="244"/>
      <c r="BG2060" s="244"/>
      <c r="BH2060" s="244"/>
      <c r="BI2060" s="244"/>
      <c r="BJ2060" s="244"/>
      <c r="BK2060" s="244"/>
      <c r="BL2060" s="244"/>
      <c r="BM2060" s="244"/>
      <c r="BN2060" s="244"/>
      <c r="BO2060" s="244"/>
      <c r="BP2060" s="244"/>
      <c r="BQ2060" s="244"/>
      <c r="BR2060" s="244"/>
      <c r="BS2060" s="244"/>
      <c r="BT2060" s="244"/>
      <c r="BU2060" s="244"/>
      <c r="BV2060" s="244"/>
      <c r="BW2060" s="244"/>
      <c r="BX2060" s="244"/>
      <c r="BY2060" s="244"/>
      <c r="BZ2060" s="244"/>
      <c r="CA2060" s="244"/>
      <c r="CB2060" s="244"/>
      <c r="CC2060" s="244"/>
      <c r="CD2060" s="244"/>
      <c r="CE2060" s="244"/>
      <c r="CF2060" s="244"/>
      <c r="CG2060" s="244"/>
      <c r="CH2060" s="244"/>
      <c r="CI2060" s="244"/>
      <c r="CJ2060" s="244"/>
      <c r="CK2060" s="244"/>
      <c r="CL2060" s="244"/>
      <c r="CM2060" s="244"/>
      <c r="CN2060" s="244"/>
      <c r="CO2060" s="244"/>
      <c r="CP2060" s="244"/>
      <c r="CQ2060" s="244"/>
      <c r="CR2060" s="244"/>
      <c r="CS2060" s="244"/>
      <c r="CT2060" s="244"/>
      <c r="CU2060" s="244"/>
      <c r="CV2060" s="244"/>
      <c r="CW2060" s="244"/>
      <c r="CX2060" s="244"/>
      <c r="CY2060" s="244"/>
      <c r="CZ2060" s="244"/>
      <c r="DA2060" s="244"/>
      <c r="DB2060" s="244"/>
      <c r="DC2060" s="244"/>
      <c r="DD2060" s="244"/>
      <c r="DE2060" s="244"/>
      <c r="DF2060" s="244"/>
      <c r="DG2060" s="244"/>
      <c r="DH2060" s="244"/>
      <c r="DI2060" s="244"/>
      <c r="DJ2060" s="244"/>
      <c r="DK2060" s="244"/>
      <c r="DL2060" s="244"/>
      <c r="DM2060" s="244"/>
      <c r="DN2060" s="244"/>
      <c r="DO2060" s="244"/>
      <c r="DP2060" s="244"/>
      <c r="DQ2060" s="244"/>
      <c r="DR2060" s="244"/>
      <c r="DS2060" s="244"/>
      <c r="DT2060" s="244"/>
      <c r="DU2060" s="244"/>
      <c r="DV2060" s="244"/>
      <c r="DW2060" s="244"/>
      <c r="DX2060" s="244"/>
      <c r="DY2060" s="244"/>
      <c r="DZ2060" s="244"/>
      <c r="EA2060" s="244"/>
      <c r="EB2060" s="244"/>
      <c r="EC2060" s="244"/>
      <c r="ED2060" s="244"/>
      <c r="EE2060" s="244"/>
      <c r="EF2060" s="244"/>
      <c r="EG2060" s="244"/>
      <c r="EH2060" s="244"/>
      <c r="EI2060" s="244"/>
      <c r="EJ2060" s="244"/>
      <c r="EK2060" s="244"/>
      <c r="EL2060" s="244"/>
      <c r="EM2060" s="244"/>
      <c r="EN2060" s="244"/>
      <c r="EO2060" s="244"/>
      <c r="EP2060" s="244"/>
      <c r="EQ2060" s="244"/>
      <c r="ER2060" s="244"/>
      <c r="ES2060" s="244"/>
      <c r="ET2060" s="244"/>
      <c r="EU2060" s="244"/>
      <c r="EV2060" s="244"/>
      <c r="EW2060" s="244"/>
      <c r="EX2060" s="244"/>
      <c r="EY2060" s="244"/>
      <c r="EZ2060" s="244"/>
      <c r="FA2060" s="244"/>
      <c r="FB2060" s="244"/>
      <c r="FC2060" s="244"/>
      <c r="FD2060" s="244"/>
      <c r="FE2060" s="244"/>
      <c r="FF2060" s="244"/>
      <c r="FG2060" s="244"/>
      <c r="FH2060" s="244"/>
      <c r="FI2060" s="244"/>
      <c r="FJ2060" s="244"/>
      <c r="FK2060" s="244"/>
      <c r="FL2060" s="244"/>
      <c r="FM2060" s="244"/>
      <c r="FN2060" s="244"/>
      <c r="FO2060" s="244"/>
      <c r="FP2060" s="244"/>
      <c r="FQ2060" s="244"/>
      <c r="FR2060" s="244"/>
      <c r="FS2060" s="244"/>
      <c r="FT2060" s="244"/>
      <c r="FU2060" s="244"/>
      <c r="FV2060" s="244"/>
      <c r="FW2060" s="244"/>
      <c r="FX2060" s="244"/>
      <c r="FY2060" s="244"/>
      <c r="FZ2060" s="244"/>
      <c r="GA2060" s="244"/>
      <c r="GB2060" s="244"/>
      <c r="GC2060" s="244"/>
      <c r="GD2060" s="244"/>
      <c r="GE2060" s="244"/>
      <c r="GF2060" s="244"/>
      <c r="GG2060" s="244"/>
      <c r="GH2060" s="244"/>
      <c r="GI2060" s="244"/>
      <c r="GJ2060" s="244"/>
      <c r="GK2060" s="244"/>
      <c r="GL2060" s="244"/>
      <c r="GM2060" s="244"/>
      <c r="GN2060" s="244"/>
      <c r="GO2060" s="244"/>
      <c r="GP2060" s="244"/>
      <c r="GQ2060" s="244"/>
      <c r="GR2060" s="244"/>
      <c r="GS2060" s="244"/>
      <c r="GT2060" s="244"/>
      <c r="GU2060" s="244"/>
      <c r="GV2060" s="244"/>
      <c r="GW2060" s="244"/>
      <c r="GX2060" s="244"/>
      <c r="GY2060" s="244"/>
      <c r="GZ2060" s="244"/>
      <c r="HA2060" s="244"/>
      <c r="HB2060" s="244"/>
      <c r="HC2060" s="244"/>
      <c r="HD2060" s="244"/>
      <c r="HE2060" s="244"/>
      <c r="HF2060" s="244"/>
      <c r="HG2060" s="244"/>
      <c r="HH2060" s="244"/>
      <c r="HI2060" s="244"/>
      <c r="HJ2060" s="244"/>
      <c r="HK2060" s="244"/>
      <c r="HL2060" s="244"/>
      <c r="HM2060" s="244"/>
      <c r="HN2060" s="244"/>
      <c r="HO2060" s="244"/>
      <c r="HP2060" s="244"/>
      <c r="HQ2060" s="244"/>
      <c r="HR2060" s="244"/>
      <c r="HS2060" s="244"/>
      <c r="HT2060" s="244"/>
      <c r="HU2060" s="244"/>
      <c r="HV2060" s="244"/>
      <c r="HW2060" s="244"/>
      <c r="HX2060" s="244"/>
      <c r="HY2060" s="244"/>
      <c r="HZ2060" s="244"/>
      <c r="IA2060" s="244"/>
      <c r="IB2060" s="244"/>
      <c r="IC2060" s="244"/>
      <c r="ID2060" s="244"/>
      <c r="IE2060" s="244"/>
      <c r="IF2060" s="244"/>
      <c r="IG2060" s="244"/>
      <c r="IH2060" s="244"/>
      <c r="II2060" s="244"/>
      <c r="IJ2060" s="244"/>
      <c r="IK2060" s="244"/>
      <c r="IL2060" s="244"/>
      <c r="IM2060" s="244"/>
      <c r="IN2060" s="244"/>
      <c r="IO2060" s="244"/>
      <c r="IP2060" s="244"/>
      <c r="IQ2060" s="244"/>
      <c r="IR2060" s="244"/>
      <c r="IS2060" s="244"/>
      <c r="IT2060" s="244"/>
      <c r="IU2060" s="244"/>
      <c r="IV2060" s="244"/>
    </row>
    <row r="2061" spans="1:256" s="314" customFormat="1" ht="18" customHeight="1">
      <c r="A2061" s="313"/>
      <c r="C2061" s="284"/>
      <c r="D2061" s="298"/>
      <c r="E2061" s="299"/>
      <c r="F2061" s="284"/>
      <c r="G2061" s="285"/>
      <c r="H2061" s="315"/>
      <c r="I2061" s="316"/>
      <c r="J2061" s="316"/>
      <c r="K2061" s="316"/>
      <c r="L2061" s="316"/>
      <c r="M2061" s="316"/>
      <c r="N2061" s="316"/>
      <c r="O2061" s="316"/>
      <c r="P2061" s="316"/>
      <c r="Q2061" s="316"/>
      <c r="R2061" s="316"/>
      <c r="S2061" s="316"/>
      <c r="T2061" s="316"/>
      <c r="U2061" s="316"/>
      <c r="V2061" s="316"/>
      <c r="W2061" s="316"/>
      <c r="X2061" s="316"/>
      <c r="Y2061" s="316"/>
      <c r="Z2061" s="316"/>
      <c r="AA2061" s="316"/>
      <c r="AB2061" s="316"/>
      <c r="AC2061" s="316"/>
      <c r="AD2061" s="316"/>
      <c r="AE2061" s="316"/>
      <c r="AF2061" s="316"/>
      <c r="AG2061" s="316"/>
      <c r="AH2061" s="316"/>
      <c r="AI2061" s="316"/>
      <c r="AJ2061" s="316"/>
      <c r="AK2061" s="316"/>
      <c r="AL2061" s="316"/>
      <c r="AM2061" s="316"/>
      <c r="AN2061" s="316"/>
      <c r="AO2061" s="316"/>
      <c r="AP2061" s="316"/>
      <c r="AQ2061" s="316"/>
      <c r="AR2061" s="316"/>
      <c r="AS2061" s="316"/>
      <c r="AT2061" s="316"/>
      <c r="AU2061" s="316"/>
      <c r="AV2061" s="316"/>
      <c r="AW2061" s="316"/>
      <c r="AX2061" s="316"/>
      <c r="AY2061" s="316"/>
      <c r="AZ2061" s="316"/>
      <c r="BA2061" s="316"/>
      <c r="BB2061" s="316"/>
      <c r="BC2061" s="316"/>
      <c r="BD2061" s="316"/>
      <c r="BE2061" s="316"/>
      <c r="BF2061" s="316"/>
      <c r="BG2061" s="316"/>
      <c r="BH2061" s="316"/>
      <c r="BI2061" s="316"/>
      <c r="BJ2061" s="316"/>
      <c r="BK2061" s="316"/>
      <c r="BL2061" s="316"/>
      <c r="BM2061" s="316"/>
      <c r="BN2061" s="316"/>
      <c r="BO2061" s="316"/>
      <c r="BP2061" s="316"/>
      <c r="BQ2061" s="316"/>
      <c r="BR2061" s="316"/>
      <c r="BS2061" s="316"/>
      <c r="BT2061" s="316"/>
      <c r="BU2061" s="316"/>
      <c r="BV2061" s="316"/>
      <c r="BW2061" s="316"/>
      <c r="BX2061" s="316"/>
      <c r="BY2061" s="316"/>
      <c r="BZ2061" s="316"/>
      <c r="CA2061" s="316"/>
      <c r="CB2061" s="316"/>
      <c r="CC2061" s="316"/>
      <c r="CD2061" s="316"/>
      <c r="CE2061" s="316"/>
      <c r="CF2061" s="316"/>
      <c r="CG2061" s="316"/>
      <c r="CH2061" s="316"/>
      <c r="CI2061" s="316"/>
      <c r="CJ2061" s="316"/>
      <c r="CK2061" s="316"/>
      <c r="CL2061" s="316"/>
      <c r="CM2061" s="316"/>
      <c r="CN2061" s="316"/>
      <c r="CO2061" s="316"/>
      <c r="CP2061" s="316"/>
      <c r="CQ2061" s="316"/>
      <c r="CR2061" s="316"/>
      <c r="CS2061" s="316"/>
      <c r="CT2061" s="316"/>
      <c r="CU2061" s="316"/>
      <c r="CV2061" s="316"/>
      <c r="CW2061" s="316"/>
      <c r="CX2061" s="316"/>
      <c r="CY2061" s="316"/>
      <c r="CZ2061" s="316"/>
      <c r="DA2061" s="316"/>
      <c r="DB2061" s="316"/>
      <c r="DC2061" s="316"/>
      <c r="DD2061" s="316"/>
      <c r="DE2061" s="316"/>
      <c r="DF2061" s="316"/>
      <c r="DG2061" s="316"/>
      <c r="DH2061" s="316"/>
      <c r="DI2061" s="316"/>
      <c r="DJ2061" s="316"/>
      <c r="DK2061" s="316"/>
      <c r="DL2061" s="316"/>
      <c r="DM2061" s="316"/>
      <c r="DN2061" s="316"/>
      <c r="DO2061" s="316"/>
      <c r="DP2061" s="316"/>
      <c r="DQ2061" s="316"/>
      <c r="DR2061" s="316"/>
      <c r="DS2061" s="316"/>
      <c r="DT2061" s="316"/>
      <c r="DU2061" s="316"/>
      <c r="DV2061" s="316"/>
      <c r="DW2061" s="316"/>
      <c r="DX2061" s="316"/>
      <c r="DY2061" s="316"/>
      <c r="DZ2061" s="316"/>
      <c r="EA2061" s="316"/>
      <c r="EB2061" s="316"/>
      <c r="EC2061" s="316"/>
      <c r="ED2061" s="316"/>
      <c r="EE2061" s="316"/>
      <c r="EF2061" s="316"/>
      <c r="EG2061" s="316"/>
      <c r="EH2061" s="316"/>
      <c r="EI2061" s="316"/>
      <c r="EJ2061" s="316"/>
      <c r="EK2061" s="316"/>
      <c r="EL2061" s="316"/>
      <c r="EM2061" s="316"/>
      <c r="EN2061" s="316"/>
      <c r="EO2061" s="316"/>
      <c r="EP2061" s="316"/>
      <c r="EQ2061" s="316"/>
      <c r="ER2061" s="316"/>
      <c r="ES2061" s="316"/>
      <c r="ET2061" s="316"/>
      <c r="EU2061" s="316"/>
      <c r="EV2061" s="316"/>
      <c r="EW2061" s="316"/>
      <c r="EX2061" s="316"/>
      <c r="EY2061" s="316"/>
      <c r="EZ2061" s="316"/>
      <c r="FA2061" s="316"/>
      <c r="FB2061" s="316"/>
      <c r="FC2061" s="316"/>
      <c r="FD2061" s="316"/>
      <c r="FE2061" s="316"/>
      <c r="FF2061" s="316"/>
      <c r="FG2061" s="316"/>
      <c r="FH2061" s="316"/>
      <c r="FI2061" s="316"/>
      <c r="FJ2061" s="316"/>
      <c r="FK2061" s="316"/>
      <c r="FL2061" s="316"/>
      <c r="FM2061" s="316"/>
      <c r="FN2061" s="316"/>
      <c r="FO2061" s="316"/>
      <c r="FP2061" s="316"/>
      <c r="FQ2061" s="316"/>
      <c r="FR2061" s="316"/>
      <c r="FS2061" s="316"/>
      <c r="FT2061" s="316"/>
      <c r="FU2061" s="316"/>
      <c r="FV2061" s="316"/>
      <c r="FW2061" s="316"/>
      <c r="FX2061" s="316"/>
      <c r="FY2061" s="316"/>
      <c r="FZ2061" s="316"/>
      <c r="GA2061" s="316"/>
      <c r="GB2061" s="316"/>
      <c r="GC2061" s="316"/>
      <c r="GD2061" s="316"/>
      <c r="GE2061" s="316"/>
      <c r="GF2061" s="316"/>
      <c r="GG2061" s="316"/>
      <c r="GH2061" s="316"/>
      <c r="GI2061" s="316"/>
      <c r="GJ2061" s="316"/>
      <c r="GK2061" s="316"/>
      <c r="GL2061" s="316"/>
      <c r="GM2061" s="316"/>
      <c r="GN2061" s="316"/>
      <c r="GO2061" s="316"/>
      <c r="GP2061" s="316"/>
      <c r="GQ2061" s="316"/>
      <c r="GR2061" s="316"/>
      <c r="GS2061" s="316"/>
      <c r="GT2061" s="316"/>
      <c r="GU2061" s="316"/>
      <c r="GV2061" s="316"/>
      <c r="GW2061" s="316"/>
      <c r="GX2061" s="316"/>
      <c r="GY2061" s="316"/>
      <c r="GZ2061" s="316"/>
      <c r="HA2061" s="316"/>
      <c r="HB2061" s="316"/>
      <c r="HC2061" s="316"/>
      <c r="HD2061" s="316"/>
      <c r="HE2061" s="316"/>
      <c r="HF2061" s="316"/>
      <c r="HG2061" s="316"/>
      <c r="HH2061" s="316"/>
      <c r="HI2061" s="316"/>
      <c r="HJ2061" s="316"/>
      <c r="HK2061" s="316"/>
      <c r="HL2061" s="316"/>
      <c r="HM2061" s="316"/>
      <c r="HN2061" s="316"/>
      <c r="HO2061" s="316"/>
      <c r="HP2061" s="316"/>
      <c r="HQ2061" s="316"/>
      <c r="HR2061" s="316"/>
      <c r="HS2061" s="316"/>
      <c r="HT2061" s="316"/>
      <c r="HU2061" s="316"/>
      <c r="HV2061" s="316"/>
      <c r="HW2061" s="316"/>
      <c r="HX2061" s="316"/>
      <c r="HY2061" s="316"/>
      <c r="HZ2061" s="316"/>
      <c r="IA2061" s="316"/>
      <c r="IB2061" s="316"/>
      <c r="IC2061" s="316"/>
      <c r="ID2061" s="316"/>
      <c r="IE2061" s="316"/>
      <c r="IF2061" s="316"/>
      <c r="IG2061" s="316"/>
      <c r="IH2061" s="316"/>
      <c r="II2061" s="316"/>
      <c r="IJ2061" s="316"/>
      <c r="IK2061" s="316"/>
      <c r="IL2061" s="316"/>
      <c r="IM2061" s="316"/>
      <c r="IN2061" s="316"/>
      <c r="IO2061" s="316"/>
      <c r="IP2061" s="316"/>
      <c r="IQ2061" s="316"/>
      <c r="IR2061" s="316"/>
      <c r="IS2061" s="316"/>
      <c r="IT2061" s="316"/>
      <c r="IU2061" s="316"/>
      <c r="IV2061" s="316"/>
    </row>
    <row r="2062" spans="1:256" s="245" customFormat="1">
      <c r="A2062" s="293"/>
      <c r="B2062" s="294" t="s">
        <v>909</v>
      </c>
      <c r="C2062" s="294"/>
      <c r="D2062" s="294"/>
      <c r="E2062" s="294"/>
      <c r="F2062" s="295" t="s">
        <v>35</v>
      </c>
      <c r="G2062" s="296">
        <f>SUM(G2053:G2060)</f>
        <v>0</v>
      </c>
      <c r="H2062" s="243"/>
      <c r="I2062" s="244"/>
      <c r="J2062" s="243"/>
      <c r="K2062" s="244"/>
      <c r="L2062" s="244"/>
      <c r="M2062" s="244"/>
      <c r="N2062" s="244"/>
      <c r="O2062" s="244"/>
      <c r="P2062" s="244"/>
      <c r="Q2062" s="244"/>
      <c r="R2062" s="244"/>
      <c r="S2062" s="244"/>
      <c r="T2062" s="244"/>
      <c r="U2062" s="244"/>
      <c r="V2062" s="244"/>
      <c r="W2062" s="244"/>
      <c r="X2062" s="244"/>
      <c r="Y2062" s="244"/>
      <c r="Z2062" s="244"/>
      <c r="AA2062" s="244"/>
      <c r="AB2062" s="244"/>
      <c r="AC2062" s="244"/>
      <c r="AD2062" s="244"/>
      <c r="AE2062" s="244"/>
      <c r="AF2062" s="244"/>
      <c r="AG2062" s="244"/>
      <c r="AH2062" s="244"/>
      <c r="AI2062" s="244"/>
      <c r="AJ2062" s="244"/>
      <c r="AK2062" s="244"/>
      <c r="AL2062" s="244"/>
      <c r="AM2062" s="244"/>
      <c r="AN2062" s="244"/>
      <c r="AO2062" s="244"/>
      <c r="AP2062" s="244"/>
      <c r="AQ2062" s="244"/>
      <c r="AR2062" s="244"/>
      <c r="AS2062" s="244"/>
      <c r="AT2062" s="244"/>
      <c r="AU2062" s="244"/>
      <c r="AV2062" s="244"/>
      <c r="AW2062" s="244"/>
      <c r="AX2062" s="244"/>
      <c r="AY2062" s="244"/>
      <c r="AZ2062" s="244"/>
      <c r="BA2062" s="244"/>
      <c r="BB2062" s="244"/>
      <c r="BC2062" s="244"/>
      <c r="BD2062" s="244"/>
      <c r="BE2062" s="244"/>
      <c r="BF2062" s="244"/>
      <c r="BG2062" s="244"/>
      <c r="BH2062" s="244"/>
      <c r="BI2062" s="244"/>
      <c r="BJ2062" s="244"/>
      <c r="BK2062" s="244"/>
      <c r="BL2062" s="244"/>
      <c r="BM2062" s="244"/>
      <c r="BN2062" s="244"/>
      <c r="BO2062" s="244"/>
      <c r="BP2062" s="244"/>
      <c r="BQ2062" s="244"/>
      <c r="BR2062" s="244"/>
      <c r="BS2062" s="244"/>
      <c r="BT2062" s="244"/>
      <c r="BU2062" s="244"/>
      <c r="BV2062" s="244"/>
      <c r="BW2062" s="244"/>
      <c r="BX2062" s="244"/>
      <c r="BY2062" s="244"/>
      <c r="BZ2062" s="244"/>
      <c r="CA2062" s="244"/>
      <c r="CB2062" s="244"/>
      <c r="CC2062" s="244"/>
      <c r="CD2062" s="244"/>
      <c r="CE2062" s="244"/>
      <c r="CF2062" s="244"/>
      <c r="CG2062" s="244"/>
      <c r="CH2062" s="244"/>
      <c r="CI2062" s="244"/>
      <c r="CJ2062" s="244"/>
      <c r="CK2062" s="244"/>
      <c r="CL2062" s="244"/>
      <c r="CM2062" s="244"/>
      <c r="CN2062" s="244"/>
      <c r="CO2062" s="244"/>
      <c r="CP2062" s="244"/>
      <c r="CQ2062" s="244"/>
      <c r="CR2062" s="244"/>
      <c r="CS2062" s="244"/>
      <c r="CT2062" s="244"/>
      <c r="CU2062" s="244"/>
      <c r="CV2062" s="244"/>
      <c r="CW2062" s="244"/>
      <c r="CX2062" s="244"/>
      <c r="CY2062" s="244"/>
      <c r="CZ2062" s="244"/>
      <c r="DA2062" s="244"/>
      <c r="DB2062" s="244"/>
      <c r="DC2062" s="244"/>
      <c r="DD2062" s="244"/>
      <c r="DE2062" s="244"/>
      <c r="DF2062" s="244"/>
      <c r="DG2062" s="244"/>
      <c r="DH2062" s="244"/>
      <c r="DI2062" s="244"/>
      <c r="DJ2062" s="244"/>
      <c r="DK2062" s="244"/>
      <c r="DL2062" s="244"/>
      <c r="DM2062" s="244"/>
      <c r="DN2062" s="244"/>
      <c r="DO2062" s="244"/>
      <c r="DP2062" s="244"/>
      <c r="DQ2062" s="244"/>
      <c r="DR2062" s="244"/>
      <c r="DS2062" s="244"/>
      <c r="DT2062" s="244"/>
      <c r="DU2062" s="244"/>
      <c r="DV2062" s="244"/>
      <c r="DW2062" s="244"/>
      <c r="DX2062" s="244"/>
      <c r="DY2062" s="244"/>
      <c r="DZ2062" s="244"/>
      <c r="EA2062" s="244"/>
      <c r="EB2062" s="244"/>
      <c r="EC2062" s="244"/>
      <c r="ED2062" s="244"/>
      <c r="EE2062" s="244"/>
      <c r="EF2062" s="244"/>
      <c r="EG2062" s="244"/>
      <c r="EH2062" s="244"/>
      <c r="EI2062" s="244"/>
      <c r="EJ2062" s="244"/>
      <c r="EK2062" s="244"/>
      <c r="EL2062" s="244"/>
      <c r="EM2062" s="244"/>
      <c r="EN2062" s="244"/>
      <c r="EO2062" s="244"/>
      <c r="EP2062" s="244"/>
      <c r="EQ2062" s="244"/>
      <c r="ER2062" s="244"/>
      <c r="ES2062" s="244"/>
      <c r="ET2062" s="244"/>
      <c r="EU2062" s="244"/>
      <c r="EV2062" s="244"/>
      <c r="EW2062" s="244"/>
      <c r="EX2062" s="244"/>
      <c r="EY2062" s="244"/>
      <c r="EZ2062" s="244"/>
      <c r="FA2062" s="244"/>
      <c r="FB2062" s="244"/>
      <c r="FC2062" s="244"/>
      <c r="FD2062" s="244"/>
      <c r="FE2062" s="244"/>
      <c r="FF2062" s="244"/>
      <c r="FG2062" s="244"/>
      <c r="FH2062" s="244"/>
      <c r="FI2062" s="244"/>
      <c r="FJ2062" s="244"/>
      <c r="FK2062" s="244"/>
      <c r="FL2062" s="244"/>
      <c r="FM2062" s="244"/>
      <c r="FN2062" s="244"/>
      <c r="FO2062" s="244"/>
      <c r="FP2062" s="244"/>
      <c r="FQ2062" s="244"/>
      <c r="FR2062" s="244"/>
      <c r="FS2062" s="244"/>
      <c r="FT2062" s="244"/>
      <c r="FU2062" s="244"/>
      <c r="FV2062" s="244"/>
      <c r="FW2062" s="244"/>
      <c r="FX2062" s="244"/>
      <c r="FY2062" s="244"/>
      <c r="FZ2062" s="244"/>
      <c r="GA2062" s="244"/>
      <c r="GB2062" s="244"/>
      <c r="GC2062" s="244"/>
      <c r="GD2062" s="244"/>
      <c r="GE2062" s="244"/>
      <c r="GF2062" s="244"/>
      <c r="GG2062" s="244"/>
      <c r="GH2062" s="244"/>
      <c r="GI2062" s="244"/>
      <c r="GJ2062" s="244"/>
      <c r="GK2062" s="244"/>
      <c r="GL2062" s="244"/>
      <c r="GM2062" s="244"/>
      <c r="GN2062" s="244"/>
      <c r="GO2062" s="244"/>
      <c r="GP2062" s="244"/>
      <c r="GQ2062" s="244"/>
      <c r="GR2062" s="244"/>
      <c r="GS2062" s="244"/>
      <c r="GT2062" s="244"/>
      <c r="GU2062" s="244"/>
      <c r="GV2062" s="244"/>
      <c r="GW2062" s="244"/>
      <c r="GX2062" s="244"/>
      <c r="GY2062" s="244"/>
      <c r="GZ2062" s="244"/>
      <c r="HA2062" s="244"/>
      <c r="HB2062" s="244"/>
      <c r="HC2062" s="244"/>
      <c r="HD2062" s="244"/>
      <c r="HE2062" s="244"/>
      <c r="HF2062" s="244"/>
      <c r="HG2062" s="244"/>
      <c r="HH2062" s="244"/>
      <c r="HI2062" s="244"/>
      <c r="HJ2062" s="244"/>
      <c r="HK2062" s="244"/>
      <c r="HL2062" s="244"/>
      <c r="HM2062" s="244"/>
      <c r="HN2062" s="244"/>
      <c r="HO2062" s="244"/>
      <c r="HP2062" s="244"/>
      <c r="HQ2062" s="244"/>
      <c r="HR2062" s="244"/>
      <c r="HS2062" s="244"/>
      <c r="HT2062" s="244"/>
      <c r="HU2062" s="244"/>
      <c r="HV2062" s="244"/>
      <c r="HW2062" s="244"/>
      <c r="HX2062" s="244"/>
      <c r="HY2062" s="244"/>
      <c r="HZ2062" s="244"/>
      <c r="IA2062" s="244"/>
      <c r="IB2062" s="244"/>
      <c r="IC2062" s="244"/>
      <c r="ID2062" s="244"/>
      <c r="IE2062" s="244"/>
      <c r="IF2062" s="244"/>
      <c r="IG2062" s="244"/>
      <c r="IH2062" s="244"/>
      <c r="II2062" s="244"/>
      <c r="IJ2062" s="244"/>
      <c r="IK2062" s="244"/>
      <c r="IL2062" s="244"/>
      <c r="IM2062" s="244"/>
      <c r="IN2062" s="244"/>
      <c r="IO2062" s="244"/>
      <c r="IP2062" s="244"/>
      <c r="IQ2062" s="244"/>
      <c r="IR2062" s="244"/>
      <c r="IS2062" s="244"/>
      <c r="IT2062" s="244"/>
      <c r="IU2062" s="244"/>
      <c r="IV2062" s="244"/>
    </row>
    <row r="2063" spans="1:256" s="314" customFormat="1" ht="14.25" customHeight="1">
      <c r="A2063" s="313"/>
      <c r="C2063" s="288"/>
      <c r="D2063" s="317"/>
      <c r="E2063" s="318"/>
      <c r="F2063" s="319"/>
      <c r="G2063" s="320"/>
      <c r="H2063" s="315"/>
      <c r="I2063" s="316"/>
      <c r="J2063" s="316"/>
      <c r="K2063" s="316"/>
      <c r="L2063" s="316"/>
      <c r="M2063" s="316"/>
      <c r="N2063" s="316"/>
      <c r="O2063" s="316"/>
      <c r="P2063" s="316"/>
      <c r="Q2063" s="316"/>
      <c r="R2063" s="316"/>
      <c r="S2063" s="316"/>
      <c r="T2063" s="316"/>
      <c r="U2063" s="316"/>
      <c r="V2063" s="316"/>
      <c r="W2063" s="316"/>
      <c r="X2063" s="316"/>
      <c r="Y2063" s="316"/>
      <c r="Z2063" s="316"/>
      <c r="AA2063" s="316"/>
      <c r="AB2063" s="316"/>
      <c r="AC2063" s="316"/>
      <c r="AD2063" s="316"/>
      <c r="AE2063" s="316"/>
      <c r="AF2063" s="316"/>
      <c r="AG2063" s="316"/>
      <c r="AH2063" s="316"/>
      <c r="AI2063" s="316"/>
      <c r="AJ2063" s="316"/>
      <c r="AK2063" s="316"/>
      <c r="AL2063" s="316"/>
      <c r="AM2063" s="316"/>
      <c r="AN2063" s="316"/>
      <c r="AO2063" s="316"/>
      <c r="AP2063" s="316"/>
      <c r="AQ2063" s="316"/>
      <c r="AR2063" s="316"/>
      <c r="AS2063" s="316"/>
      <c r="AT2063" s="316"/>
      <c r="AU2063" s="316"/>
      <c r="AV2063" s="316"/>
      <c r="AW2063" s="316"/>
      <c r="AX2063" s="316"/>
      <c r="AY2063" s="316"/>
      <c r="AZ2063" s="316"/>
      <c r="BA2063" s="316"/>
      <c r="BB2063" s="316"/>
      <c r="BC2063" s="316"/>
      <c r="BD2063" s="316"/>
      <c r="BE2063" s="316"/>
      <c r="BF2063" s="316"/>
      <c r="BG2063" s="316"/>
      <c r="BH2063" s="316"/>
      <c r="BI2063" s="316"/>
      <c r="BJ2063" s="316"/>
      <c r="BK2063" s="316"/>
      <c r="BL2063" s="316"/>
      <c r="BM2063" s="316"/>
      <c r="BN2063" s="316"/>
      <c r="BO2063" s="316"/>
      <c r="BP2063" s="316"/>
      <c r="BQ2063" s="316"/>
      <c r="BR2063" s="316"/>
      <c r="BS2063" s="316"/>
      <c r="BT2063" s="316"/>
      <c r="BU2063" s="316"/>
      <c r="BV2063" s="316"/>
      <c r="BW2063" s="316"/>
      <c r="BX2063" s="316"/>
      <c r="BY2063" s="316"/>
      <c r="BZ2063" s="316"/>
      <c r="CA2063" s="316"/>
      <c r="CB2063" s="316"/>
      <c r="CC2063" s="316"/>
      <c r="CD2063" s="316"/>
      <c r="CE2063" s="316"/>
      <c r="CF2063" s="316"/>
      <c r="CG2063" s="316"/>
      <c r="CH2063" s="316"/>
      <c r="CI2063" s="316"/>
      <c r="CJ2063" s="316"/>
      <c r="CK2063" s="316"/>
      <c r="CL2063" s="316"/>
      <c r="CM2063" s="316"/>
      <c r="CN2063" s="316"/>
      <c r="CO2063" s="316"/>
      <c r="CP2063" s="316"/>
      <c r="CQ2063" s="316"/>
      <c r="CR2063" s="316"/>
      <c r="CS2063" s="316"/>
      <c r="CT2063" s="316"/>
      <c r="CU2063" s="316"/>
      <c r="CV2063" s="316"/>
      <c r="CW2063" s="316"/>
      <c r="CX2063" s="316"/>
      <c r="CY2063" s="316"/>
      <c r="CZ2063" s="316"/>
      <c r="DA2063" s="316"/>
      <c r="DB2063" s="316"/>
      <c r="DC2063" s="316"/>
      <c r="DD2063" s="316"/>
      <c r="DE2063" s="316"/>
      <c r="DF2063" s="316"/>
      <c r="DG2063" s="316"/>
      <c r="DH2063" s="316"/>
      <c r="DI2063" s="316"/>
      <c r="DJ2063" s="316"/>
      <c r="DK2063" s="316"/>
      <c r="DL2063" s="316"/>
      <c r="DM2063" s="316"/>
      <c r="DN2063" s="316"/>
      <c r="DO2063" s="316"/>
      <c r="DP2063" s="316"/>
      <c r="DQ2063" s="316"/>
      <c r="DR2063" s="316"/>
      <c r="DS2063" s="316"/>
      <c r="DT2063" s="316"/>
      <c r="DU2063" s="316"/>
      <c r="DV2063" s="316"/>
      <c r="DW2063" s="316"/>
      <c r="DX2063" s="316"/>
      <c r="DY2063" s="316"/>
      <c r="DZ2063" s="316"/>
      <c r="EA2063" s="316"/>
      <c r="EB2063" s="316"/>
      <c r="EC2063" s="316"/>
      <c r="ED2063" s="316"/>
      <c r="EE2063" s="316"/>
      <c r="EF2063" s="316"/>
      <c r="EG2063" s="316"/>
      <c r="EH2063" s="316"/>
      <c r="EI2063" s="316"/>
      <c r="EJ2063" s="316"/>
      <c r="EK2063" s="316"/>
      <c r="EL2063" s="316"/>
      <c r="EM2063" s="316"/>
      <c r="EN2063" s="316"/>
      <c r="EO2063" s="316"/>
      <c r="EP2063" s="316"/>
      <c r="EQ2063" s="316"/>
      <c r="ER2063" s="316"/>
      <c r="ES2063" s="316"/>
      <c r="ET2063" s="316"/>
      <c r="EU2063" s="316"/>
      <c r="EV2063" s="316"/>
      <c r="EW2063" s="316"/>
      <c r="EX2063" s="316"/>
      <c r="EY2063" s="316"/>
      <c r="EZ2063" s="316"/>
      <c r="FA2063" s="316"/>
      <c r="FB2063" s="316"/>
      <c r="FC2063" s="316"/>
      <c r="FD2063" s="316"/>
      <c r="FE2063" s="316"/>
      <c r="FF2063" s="316"/>
      <c r="FG2063" s="316"/>
      <c r="FH2063" s="316"/>
      <c r="FI2063" s="316"/>
      <c r="FJ2063" s="316"/>
      <c r="FK2063" s="316"/>
      <c r="FL2063" s="316"/>
      <c r="FM2063" s="316"/>
      <c r="FN2063" s="316"/>
      <c r="FO2063" s="316"/>
      <c r="FP2063" s="316"/>
      <c r="FQ2063" s="316"/>
      <c r="FR2063" s="316"/>
      <c r="FS2063" s="316"/>
      <c r="FT2063" s="316"/>
      <c r="FU2063" s="316"/>
      <c r="FV2063" s="316"/>
      <c r="FW2063" s="316"/>
      <c r="FX2063" s="316"/>
      <c r="FY2063" s="316"/>
      <c r="FZ2063" s="316"/>
      <c r="GA2063" s="316"/>
      <c r="GB2063" s="316"/>
      <c r="GC2063" s="316"/>
      <c r="GD2063" s="316"/>
      <c r="GE2063" s="316"/>
      <c r="GF2063" s="316"/>
      <c r="GG2063" s="316"/>
      <c r="GH2063" s="316"/>
      <c r="GI2063" s="316"/>
      <c r="GJ2063" s="316"/>
      <c r="GK2063" s="316"/>
      <c r="GL2063" s="316"/>
      <c r="GM2063" s="316"/>
      <c r="GN2063" s="316"/>
      <c r="GO2063" s="316"/>
      <c r="GP2063" s="316"/>
      <c r="GQ2063" s="316"/>
      <c r="GR2063" s="316"/>
      <c r="GS2063" s="316"/>
      <c r="GT2063" s="316"/>
      <c r="GU2063" s="316"/>
      <c r="GV2063" s="316"/>
      <c r="GW2063" s="316"/>
      <c r="GX2063" s="316"/>
      <c r="GY2063" s="316"/>
      <c r="GZ2063" s="316"/>
      <c r="HA2063" s="316"/>
      <c r="HB2063" s="316"/>
      <c r="HC2063" s="316"/>
      <c r="HD2063" s="316"/>
      <c r="HE2063" s="316"/>
      <c r="HF2063" s="316"/>
      <c r="HG2063" s="316"/>
      <c r="HH2063" s="316"/>
      <c r="HI2063" s="316"/>
      <c r="HJ2063" s="316"/>
      <c r="HK2063" s="316"/>
      <c r="HL2063" s="316"/>
      <c r="HM2063" s="316"/>
      <c r="HN2063" s="316"/>
      <c r="HO2063" s="316"/>
      <c r="HP2063" s="316"/>
      <c r="HQ2063" s="316"/>
      <c r="HR2063" s="316"/>
      <c r="HS2063" s="316"/>
      <c r="HT2063" s="316"/>
      <c r="HU2063" s="316"/>
      <c r="HV2063" s="316"/>
      <c r="HW2063" s="316"/>
      <c r="HX2063" s="316"/>
      <c r="HY2063" s="316"/>
      <c r="HZ2063" s="316"/>
      <c r="IA2063" s="316"/>
      <c r="IB2063" s="316"/>
      <c r="IC2063" s="316"/>
      <c r="ID2063" s="316"/>
      <c r="IE2063" s="316"/>
      <c r="IF2063" s="316"/>
      <c r="IG2063" s="316"/>
      <c r="IH2063" s="316"/>
      <c r="II2063" s="316"/>
      <c r="IJ2063" s="316"/>
      <c r="IK2063" s="316"/>
      <c r="IL2063" s="316"/>
      <c r="IM2063" s="316"/>
      <c r="IN2063" s="316"/>
      <c r="IO2063" s="316"/>
      <c r="IP2063" s="316"/>
      <c r="IQ2063" s="316"/>
      <c r="IR2063" s="316"/>
      <c r="IS2063" s="316"/>
      <c r="IT2063" s="316"/>
      <c r="IU2063" s="316"/>
      <c r="IV2063" s="316"/>
    </row>
    <row r="2064" spans="1:256" s="314" customFormat="1" ht="14.25" customHeight="1">
      <c r="A2064" s="313"/>
      <c r="B2064" s="301" t="s">
        <v>920</v>
      </c>
      <c r="C2064" s="301"/>
      <c r="D2064" s="301"/>
      <c r="E2064" s="301"/>
      <c r="F2064" s="295" t="s">
        <v>35</v>
      </c>
      <c r="G2064" s="296">
        <f>G2062+G2050</f>
        <v>0</v>
      </c>
      <c r="H2064" s="315"/>
      <c r="I2064" s="316"/>
      <c r="J2064" s="316"/>
      <c r="K2064" s="316"/>
      <c r="L2064" s="316"/>
      <c r="M2064" s="316"/>
      <c r="N2064" s="316"/>
      <c r="O2064" s="316"/>
      <c r="P2064" s="316"/>
      <c r="Q2064" s="316"/>
      <c r="R2064" s="316"/>
      <c r="S2064" s="316"/>
      <c r="T2064" s="316"/>
      <c r="U2064" s="316"/>
      <c r="V2064" s="316"/>
      <c r="W2064" s="316"/>
      <c r="X2064" s="316"/>
      <c r="Y2064" s="316"/>
      <c r="Z2064" s="316"/>
      <c r="AA2064" s="316"/>
      <c r="AB2064" s="316"/>
      <c r="AC2064" s="316"/>
      <c r="AD2064" s="316"/>
      <c r="AE2064" s="316"/>
      <c r="AF2064" s="316"/>
      <c r="AG2064" s="316"/>
      <c r="AH2064" s="316"/>
      <c r="AI2064" s="316"/>
      <c r="AJ2064" s="316"/>
      <c r="AK2064" s="316"/>
      <c r="AL2064" s="316"/>
      <c r="AM2064" s="316"/>
      <c r="AN2064" s="316"/>
      <c r="AO2064" s="316"/>
      <c r="AP2064" s="316"/>
      <c r="AQ2064" s="316"/>
      <c r="AR2064" s="316"/>
      <c r="AS2064" s="316"/>
      <c r="AT2064" s="316"/>
      <c r="AU2064" s="316"/>
      <c r="AV2064" s="316"/>
      <c r="AW2064" s="316"/>
      <c r="AX2064" s="316"/>
      <c r="AY2064" s="316"/>
      <c r="AZ2064" s="316"/>
      <c r="BA2064" s="316"/>
      <c r="BB2064" s="316"/>
      <c r="BC2064" s="316"/>
      <c r="BD2064" s="316"/>
      <c r="BE2064" s="316"/>
      <c r="BF2064" s="316"/>
      <c r="BG2064" s="316"/>
      <c r="BH2064" s="316"/>
      <c r="BI2064" s="316"/>
      <c r="BJ2064" s="316"/>
      <c r="BK2064" s="316"/>
      <c r="BL2064" s="316"/>
      <c r="BM2064" s="316"/>
      <c r="BN2064" s="316"/>
      <c r="BO2064" s="316"/>
      <c r="BP2064" s="316"/>
      <c r="BQ2064" s="316"/>
      <c r="BR2064" s="316"/>
      <c r="BS2064" s="316"/>
      <c r="BT2064" s="316"/>
      <c r="BU2064" s="316"/>
      <c r="BV2064" s="316"/>
      <c r="BW2064" s="316"/>
      <c r="BX2064" s="316"/>
      <c r="BY2064" s="316"/>
      <c r="BZ2064" s="316"/>
      <c r="CA2064" s="316"/>
      <c r="CB2064" s="316"/>
      <c r="CC2064" s="316"/>
      <c r="CD2064" s="316"/>
      <c r="CE2064" s="316"/>
      <c r="CF2064" s="316"/>
      <c r="CG2064" s="316"/>
      <c r="CH2064" s="316"/>
      <c r="CI2064" s="316"/>
      <c r="CJ2064" s="316"/>
      <c r="CK2064" s="316"/>
      <c r="CL2064" s="316"/>
      <c r="CM2064" s="316"/>
      <c r="CN2064" s="316"/>
      <c r="CO2064" s="316"/>
      <c r="CP2064" s="316"/>
      <c r="CQ2064" s="316"/>
      <c r="CR2064" s="316"/>
      <c r="CS2064" s="316"/>
      <c r="CT2064" s="316"/>
      <c r="CU2064" s="316"/>
      <c r="CV2064" s="316"/>
      <c r="CW2064" s="316"/>
      <c r="CX2064" s="316"/>
      <c r="CY2064" s="316"/>
      <c r="CZ2064" s="316"/>
      <c r="DA2064" s="316"/>
      <c r="DB2064" s="316"/>
      <c r="DC2064" s="316"/>
      <c r="DD2064" s="316"/>
      <c r="DE2064" s="316"/>
      <c r="DF2064" s="316"/>
      <c r="DG2064" s="316"/>
      <c r="DH2064" s="316"/>
      <c r="DI2064" s="316"/>
      <c r="DJ2064" s="316"/>
      <c r="DK2064" s="316"/>
      <c r="DL2064" s="316"/>
      <c r="DM2064" s="316"/>
      <c r="DN2064" s="316"/>
      <c r="DO2064" s="316"/>
      <c r="DP2064" s="316"/>
      <c r="DQ2064" s="316"/>
      <c r="DR2064" s="316"/>
      <c r="DS2064" s="316"/>
      <c r="DT2064" s="316"/>
      <c r="DU2064" s="316"/>
      <c r="DV2064" s="316"/>
      <c r="DW2064" s="316"/>
      <c r="DX2064" s="316"/>
      <c r="DY2064" s="316"/>
      <c r="DZ2064" s="316"/>
      <c r="EA2064" s="316"/>
      <c r="EB2064" s="316"/>
      <c r="EC2064" s="316"/>
      <c r="ED2064" s="316"/>
      <c r="EE2064" s="316"/>
      <c r="EF2064" s="316"/>
      <c r="EG2064" s="316"/>
      <c r="EH2064" s="316"/>
      <c r="EI2064" s="316"/>
      <c r="EJ2064" s="316"/>
      <c r="EK2064" s="316"/>
      <c r="EL2064" s="316"/>
      <c r="EM2064" s="316"/>
      <c r="EN2064" s="316"/>
      <c r="EO2064" s="316"/>
      <c r="EP2064" s="316"/>
      <c r="EQ2064" s="316"/>
      <c r="ER2064" s="316"/>
      <c r="ES2064" s="316"/>
      <c r="ET2064" s="316"/>
      <c r="EU2064" s="316"/>
      <c r="EV2064" s="316"/>
      <c r="EW2064" s="316"/>
      <c r="EX2064" s="316"/>
      <c r="EY2064" s="316"/>
      <c r="EZ2064" s="316"/>
      <c r="FA2064" s="316"/>
      <c r="FB2064" s="316"/>
      <c r="FC2064" s="316"/>
      <c r="FD2064" s="316"/>
      <c r="FE2064" s="316"/>
      <c r="FF2064" s="316"/>
      <c r="FG2064" s="316"/>
      <c r="FH2064" s="316"/>
      <c r="FI2064" s="316"/>
      <c r="FJ2064" s="316"/>
      <c r="FK2064" s="316"/>
      <c r="FL2064" s="316"/>
      <c r="FM2064" s="316"/>
      <c r="FN2064" s="316"/>
      <c r="FO2064" s="316"/>
      <c r="FP2064" s="316"/>
      <c r="FQ2064" s="316"/>
      <c r="FR2064" s="316"/>
      <c r="FS2064" s="316"/>
      <c r="FT2064" s="316"/>
      <c r="FU2064" s="316"/>
      <c r="FV2064" s="316"/>
      <c r="FW2064" s="316"/>
      <c r="FX2064" s="316"/>
      <c r="FY2064" s="316"/>
      <c r="FZ2064" s="316"/>
      <c r="GA2064" s="316"/>
      <c r="GB2064" s="316"/>
      <c r="GC2064" s="316"/>
      <c r="GD2064" s="316"/>
      <c r="GE2064" s="316"/>
      <c r="GF2064" s="316"/>
      <c r="GG2064" s="316"/>
      <c r="GH2064" s="316"/>
      <c r="GI2064" s="316"/>
      <c r="GJ2064" s="316"/>
      <c r="GK2064" s="316"/>
      <c r="GL2064" s="316"/>
      <c r="GM2064" s="316"/>
      <c r="GN2064" s="316"/>
      <c r="GO2064" s="316"/>
      <c r="GP2064" s="316"/>
      <c r="GQ2064" s="316"/>
      <c r="GR2064" s="316"/>
      <c r="GS2064" s="316"/>
      <c r="GT2064" s="316"/>
      <c r="GU2064" s="316"/>
      <c r="GV2064" s="316"/>
      <c r="GW2064" s="316"/>
      <c r="GX2064" s="316"/>
      <c r="GY2064" s="316"/>
      <c r="GZ2064" s="316"/>
      <c r="HA2064" s="316"/>
      <c r="HB2064" s="316"/>
      <c r="HC2064" s="316"/>
      <c r="HD2064" s="316"/>
      <c r="HE2064" s="316"/>
      <c r="HF2064" s="316"/>
      <c r="HG2064" s="316"/>
      <c r="HH2064" s="316"/>
      <c r="HI2064" s="316"/>
      <c r="HJ2064" s="316"/>
      <c r="HK2064" s="316"/>
      <c r="HL2064" s="316"/>
      <c r="HM2064" s="316"/>
      <c r="HN2064" s="316"/>
      <c r="HO2064" s="316"/>
      <c r="HP2064" s="316"/>
      <c r="HQ2064" s="316"/>
      <c r="HR2064" s="316"/>
      <c r="HS2064" s="316"/>
      <c r="HT2064" s="316"/>
      <c r="HU2064" s="316"/>
      <c r="HV2064" s="316"/>
      <c r="HW2064" s="316"/>
      <c r="HX2064" s="316"/>
      <c r="HY2064" s="316"/>
      <c r="HZ2064" s="316"/>
      <c r="IA2064" s="316"/>
      <c r="IB2064" s="316"/>
      <c r="IC2064" s="316"/>
      <c r="ID2064" s="316"/>
      <c r="IE2064" s="316"/>
      <c r="IF2064" s="316"/>
      <c r="IG2064" s="316"/>
      <c r="IH2064" s="316"/>
      <c r="II2064" s="316"/>
      <c r="IJ2064" s="316"/>
      <c r="IK2064" s="316"/>
      <c r="IL2064" s="316"/>
      <c r="IM2064" s="316"/>
      <c r="IN2064" s="316"/>
      <c r="IO2064" s="316"/>
      <c r="IP2064" s="316"/>
      <c r="IQ2064" s="316"/>
      <c r="IR2064" s="316"/>
      <c r="IS2064" s="316"/>
      <c r="IT2064" s="316"/>
      <c r="IU2064" s="316"/>
      <c r="IV2064" s="316"/>
    </row>
    <row r="2065" spans="1:256" s="314" customFormat="1">
      <c r="A2065" s="313"/>
      <c r="C2065" s="321"/>
      <c r="D2065" s="322"/>
      <c r="E2065" s="323"/>
      <c r="F2065" s="324"/>
      <c r="G2065" s="325"/>
      <c r="H2065" s="315"/>
      <c r="I2065" s="316"/>
      <c r="J2065" s="316"/>
      <c r="K2065" s="316"/>
      <c r="L2065" s="316"/>
      <c r="M2065" s="316"/>
      <c r="N2065" s="316"/>
      <c r="O2065" s="316"/>
      <c r="P2065" s="316"/>
      <c r="Q2065" s="316"/>
      <c r="R2065" s="316"/>
      <c r="S2065" s="316"/>
      <c r="T2065" s="316"/>
      <c r="U2065" s="316"/>
      <c r="V2065" s="316"/>
      <c r="W2065" s="316"/>
      <c r="X2065" s="316"/>
      <c r="Y2065" s="316"/>
      <c r="Z2065" s="316"/>
      <c r="AA2065" s="316"/>
      <c r="AB2065" s="316"/>
      <c r="AC2065" s="316"/>
      <c r="AD2065" s="316"/>
      <c r="AE2065" s="316"/>
      <c r="AF2065" s="316"/>
      <c r="AG2065" s="316"/>
      <c r="AH2065" s="316"/>
      <c r="AI2065" s="316"/>
      <c r="AJ2065" s="316"/>
      <c r="AK2065" s="316"/>
      <c r="AL2065" s="316"/>
      <c r="AM2065" s="316"/>
      <c r="AN2065" s="316"/>
      <c r="AO2065" s="316"/>
      <c r="AP2065" s="316"/>
      <c r="AQ2065" s="316"/>
      <c r="AR2065" s="316"/>
      <c r="AS2065" s="316"/>
      <c r="AT2065" s="316"/>
      <c r="AU2065" s="316"/>
      <c r="AV2065" s="316"/>
      <c r="AW2065" s="316"/>
      <c r="AX2065" s="316"/>
      <c r="AY2065" s="316"/>
      <c r="AZ2065" s="316"/>
      <c r="BA2065" s="316"/>
      <c r="BB2065" s="316"/>
      <c r="BC2065" s="316"/>
      <c r="BD2065" s="316"/>
      <c r="BE2065" s="316"/>
      <c r="BF2065" s="316"/>
      <c r="BG2065" s="316"/>
      <c r="BH2065" s="316"/>
      <c r="BI2065" s="316"/>
      <c r="BJ2065" s="316"/>
      <c r="BK2065" s="316"/>
      <c r="BL2065" s="316"/>
      <c r="BM2065" s="316"/>
      <c r="BN2065" s="316"/>
      <c r="BO2065" s="316"/>
      <c r="BP2065" s="316"/>
      <c r="BQ2065" s="316"/>
      <c r="BR2065" s="316"/>
      <c r="BS2065" s="316"/>
      <c r="BT2065" s="316"/>
      <c r="BU2065" s="316"/>
      <c r="BV2065" s="316"/>
      <c r="BW2065" s="316"/>
      <c r="BX2065" s="316"/>
      <c r="BY2065" s="316"/>
      <c r="BZ2065" s="316"/>
      <c r="CA2065" s="316"/>
      <c r="CB2065" s="316"/>
      <c r="CC2065" s="316"/>
      <c r="CD2065" s="316"/>
      <c r="CE2065" s="316"/>
      <c r="CF2065" s="316"/>
      <c r="CG2065" s="316"/>
      <c r="CH2065" s="316"/>
      <c r="CI2065" s="316"/>
      <c r="CJ2065" s="316"/>
      <c r="CK2065" s="316"/>
      <c r="CL2065" s="316"/>
      <c r="CM2065" s="316"/>
      <c r="CN2065" s="316"/>
      <c r="CO2065" s="316"/>
      <c r="CP2065" s="316"/>
      <c r="CQ2065" s="316"/>
      <c r="CR2065" s="316"/>
      <c r="CS2065" s="316"/>
      <c r="CT2065" s="316"/>
      <c r="CU2065" s="316"/>
      <c r="CV2065" s="316"/>
      <c r="CW2065" s="316"/>
      <c r="CX2065" s="316"/>
      <c r="CY2065" s="316"/>
      <c r="CZ2065" s="316"/>
      <c r="DA2065" s="316"/>
      <c r="DB2065" s="316"/>
      <c r="DC2065" s="316"/>
      <c r="DD2065" s="316"/>
      <c r="DE2065" s="316"/>
      <c r="DF2065" s="316"/>
      <c r="DG2065" s="316"/>
      <c r="DH2065" s="316"/>
      <c r="DI2065" s="316"/>
      <c r="DJ2065" s="316"/>
      <c r="DK2065" s="316"/>
      <c r="DL2065" s="316"/>
      <c r="DM2065" s="316"/>
      <c r="DN2065" s="316"/>
      <c r="DO2065" s="316"/>
      <c r="DP2065" s="316"/>
      <c r="DQ2065" s="316"/>
      <c r="DR2065" s="316"/>
      <c r="DS2065" s="316"/>
      <c r="DT2065" s="316"/>
      <c r="DU2065" s="316"/>
      <c r="DV2065" s="316"/>
      <c r="DW2065" s="316"/>
      <c r="DX2065" s="316"/>
      <c r="DY2065" s="316"/>
      <c r="DZ2065" s="316"/>
      <c r="EA2065" s="316"/>
      <c r="EB2065" s="316"/>
      <c r="EC2065" s="316"/>
      <c r="ED2065" s="316"/>
      <c r="EE2065" s="316"/>
      <c r="EF2065" s="316"/>
      <c r="EG2065" s="316"/>
      <c r="EH2065" s="316"/>
      <c r="EI2065" s="316"/>
      <c r="EJ2065" s="316"/>
      <c r="EK2065" s="316"/>
      <c r="EL2065" s="316"/>
      <c r="EM2065" s="316"/>
      <c r="EN2065" s="316"/>
      <c r="EO2065" s="316"/>
      <c r="EP2065" s="316"/>
      <c r="EQ2065" s="316"/>
      <c r="ER2065" s="316"/>
      <c r="ES2065" s="316"/>
      <c r="ET2065" s="316"/>
      <c r="EU2065" s="316"/>
      <c r="EV2065" s="316"/>
      <c r="EW2065" s="316"/>
      <c r="EX2065" s="316"/>
      <c r="EY2065" s="316"/>
      <c r="EZ2065" s="316"/>
      <c r="FA2065" s="316"/>
      <c r="FB2065" s="316"/>
      <c r="FC2065" s="316"/>
      <c r="FD2065" s="316"/>
      <c r="FE2065" s="316"/>
      <c r="FF2065" s="316"/>
      <c r="FG2065" s="316"/>
      <c r="FH2065" s="316"/>
      <c r="FI2065" s="316"/>
      <c r="FJ2065" s="316"/>
      <c r="FK2065" s="316"/>
      <c r="FL2065" s="316"/>
      <c r="FM2065" s="316"/>
      <c r="FN2065" s="316"/>
      <c r="FO2065" s="316"/>
      <c r="FP2065" s="316"/>
      <c r="FQ2065" s="316"/>
      <c r="FR2065" s="316"/>
      <c r="FS2065" s="316"/>
      <c r="FT2065" s="316"/>
      <c r="FU2065" s="316"/>
      <c r="FV2065" s="316"/>
      <c r="FW2065" s="316"/>
      <c r="FX2065" s="316"/>
      <c r="FY2065" s="316"/>
      <c r="FZ2065" s="316"/>
      <c r="GA2065" s="316"/>
      <c r="GB2065" s="316"/>
      <c r="GC2065" s="316"/>
      <c r="GD2065" s="316"/>
      <c r="GE2065" s="316"/>
      <c r="GF2065" s="316"/>
      <c r="GG2065" s="316"/>
      <c r="GH2065" s="316"/>
      <c r="GI2065" s="316"/>
      <c r="GJ2065" s="316"/>
      <c r="GK2065" s="316"/>
      <c r="GL2065" s="316"/>
      <c r="GM2065" s="316"/>
      <c r="GN2065" s="316"/>
      <c r="GO2065" s="316"/>
      <c r="GP2065" s="316"/>
      <c r="GQ2065" s="316"/>
      <c r="GR2065" s="316"/>
      <c r="GS2065" s="316"/>
      <c r="GT2065" s="316"/>
      <c r="GU2065" s="316"/>
      <c r="GV2065" s="316"/>
      <c r="GW2065" s="316"/>
      <c r="GX2065" s="316"/>
      <c r="GY2065" s="316"/>
      <c r="GZ2065" s="316"/>
      <c r="HA2065" s="316"/>
      <c r="HB2065" s="316"/>
      <c r="HC2065" s="316"/>
      <c r="HD2065" s="316"/>
      <c r="HE2065" s="316"/>
      <c r="HF2065" s="316"/>
      <c r="HG2065" s="316"/>
      <c r="HH2065" s="316"/>
      <c r="HI2065" s="316"/>
      <c r="HJ2065" s="316"/>
      <c r="HK2065" s="316"/>
      <c r="HL2065" s="316"/>
      <c r="HM2065" s="316"/>
      <c r="HN2065" s="316"/>
      <c r="HO2065" s="316"/>
      <c r="HP2065" s="316"/>
      <c r="HQ2065" s="316"/>
      <c r="HR2065" s="316"/>
      <c r="HS2065" s="316"/>
      <c r="HT2065" s="316"/>
      <c r="HU2065" s="316"/>
      <c r="HV2065" s="316"/>
      <c r="HW2065" s="316"/>
      <c r="HX2065" s="316"/>
      <c r="HY2065" s="316"/>
      <c r="HZ2065" s="316"/>
      <c r="IA2065" s="316"/>
      <c r="IB2065" s="316"/>
      <c r="IC2065" s="316"/>
      <c r="ID2065" s="316"/>
      <c r="IE2065" s="316"/>
      <c r="IF2065" s="316"/>
      <c r="IG2065" s="316"/>
      <c r="IH2065" s="316"/>
      <c r="II2065" s="316"/>
      <c r="IJ2065" s="316"/>
      <c r="IK2065" s="316"/>
      <c r="IL2065" s="316"/>
      <c r="IM2065" s="316"/>
      <c r="IN2065" s="316"/>
      <c r="IO2065" s="316"/>
      <c r="IP2065" s="316"/>
      <c r="IQ2065" s="316"/>
      <c r="IR2065" s="316"/>
      <c r="IS2065" s="316"/>
      <c r="IT2065" s="316"/>
      <c r="IU2065" s="316"/>
      <c r="IV2065" s="316"/>
    </row>
    <row r="2066" spans="1:256" s="314" customFormat="1">
      <c r="A2066" s="313"/>
      <c r="B2066" s="326" t="s">
        <v>921</v>
      </c>
      <c r="C2066" s="326"/>
      <c r="D2066" s="326"/>
      <c r="E2066" s="326"/>
      <c r="F2066" s="327" t="s">
        <v>35</v>
      </c>
      <c r="G2066" s="328">
        <f>G2064+G2036</f>
        <v>0</v>
      </c>
      <c r="H2066" s="315"/>
      <c r="I2066" s="316"/>
      <c r="J2066" s="316"/>
      <c r="K2066" s="316"/>
      <c r="L2066" s="316"/>
      <c r="M2066" s="316"/>
      <c r="N2066" s="316"/>
      <c r="O2066" s="316"/>
      <c r="P2066" s="316"/>
      <c r="Q2066" s="316"/>
      <c r="R2066" s="316"/>
      <c r="S2066" s="316"/>
      <c r="T2066" s="316"/>
      <c r="U2066" s="316"/>
      <c r="V2066" s="316"/>
      <c r="W2066" s="316"/>
      <c r="X2066" s="316"/>
      <c r="Y2066" s="316"/>
      <c r="Z2066" s="316"/>
      <c r="AA2066" s="316"/>
      <c r="AB2066" s="316"/>
      <c r="AC2066" s="316"/>
      <c r="AD2066" s="316"/>
      <c r="AE2066" s="316"/>
      <c r="AF2066" s="316"/>
      <c r="AG2066" s="316"/>
      <c r="AH2066" s="316"/>
      <c r="AI2066" s="316"/>
      <c r="AJ2066" s="316"/>
      <c r="AK2066" s="316"/>
      <c r="AL2066" s="316"/>
      <c r="AM2066" s="316"/>
      <c r="AN2066" s="316"/>
      <c r="AO2066" s="316"/>
      <c r="AP2066" s="316"/>
      <c r="AQ2066" s="316"/>
      <c r="AR2066" s="316"/>
      <c r="AS2066" s="316"/>
      <c r="AT2066" s="316"/>
      <c r="AU2066" s="316"/>
      <c r="AV2066" s="316"/>
      <c r="AW2066" s="316"/>
      <c r="AX2066" s="316"/>
      <c r="AY2066" s="316"/>
      <c r="AZ2066" s="316"/>
      <c r="BA2066" s="316"/>
      <c r="BB2066" s="316"/>
      <c r="BC2066" s="316"/>
      <c r="BD2066" s="316"/>
      <c r="BE2066" s="316"/>
      <c r="BF2066" s="316"/>
      <c r="BG2066" s="316"/>
      <c r="BH2066" s="316"/>
      <c r="BI2066" s="316"/>
      <c r="BJ2066" s="316"/>
      <c r="BK2066" s="316"/>
      <c r="BL2066" s="316"/>
      <c r="BM2066" s="316"/>
      <c r="BN2066" s="316"/>
      <c r="BO2066" s="316"/>
      <c r="BP2066" s="316"/>
      <c r="BQ2066" s="316"/>
      <c r="BR2066" s="316"/>
      <c r="BS2066" s="316"/>
      <c r="BT2066" s="316"/>
      <c r="BU2066" s="316"/>
      <c r="BV2066" s="316"/>
      <c r="BW2066" s="316"/>
      <c r="BX2066" s="316"/>
      <c r="BY2066" s="316"/>
      <c r="BZ2066" s="316"/>
      <c r="CA2066" s="316"/>
      <c r="CB2066" s="316"/>
      <c r="CC2066" s="316"/>
      <c r="CD2066" s="316"/>
      <c r="CE2066" s="316"/>
      <c r="CF2066" s="316"/>
      <c r="CG2066" s="316"/>
      <c r="CH2066" s="316"/>
      <c r="CI2066" s="316"/>
      <c r="CJ2066" s="316"/>
      <c r="CK2066" s="316"/>
      <c r="CL2066" s="316"/>
      <c r="CM2066" s="316"/>
      <c r="CN2066" s="316"/>
      <c r="CO2066" s="316"/>
      <c r="CP2066" s="316"/>
      <c r="CQ2066" s="316"/>
      <c r="CR2066" s="316"/>
      <c r="CS2066" s="316"/>
      <c r="CT2066" s="316"/>
      <c r="CU2066" s="316"/>
      <c r="CV2066" s="316"/>
      <c r="CW2066" s="316"/>
      <c r="CX2066" s="316"/>
      <c r="CY2066" s="316"/>
      <c r="CZ2066" s="316"/>
      <c r="DA2066" s="316"/>
      <c r="DB2066" s="316"/>
      <c r="DC2066" s="316"/>
      <c r="DD2066" s="316"/>
      <c r="DE2066" s="316"/>
      <c r="DF2066" s="316"/>
      <c r="DG2066" s="316"/>
      <c r="DH2066" s="316"/>
      <c r="DI2066" s="316"/>
      <c r="DJ2066" s="316"/>
      <c r="DK2066" s="316"/>
      <c r="DL2066" s="316"/>
      <c r="DM2066" s="316"/>
      <c r="DN2066" s="316"/>
      <c r="DO2066" s="316"/>
      <c r="DP2066" s="316"/>
      <c r="DQ2066" s="316"/>
      <c r="DR2066" s="316"/>
      <c r="DS2066" s="316"/>
      <c r="DT2066" s="316"/>
      <c r="DU2066" s="316"/>
      <c r="DV2066" s="316"/>
      <c r="DW2066" s="316"/>
      <c r="DX2066" s="316"/>
      <c r="DY2066" s="316"/>
      <c r="DZ2066" s="316"/>
      <c r="EA2066" s="316"/>
      <c r="EB2066" s="316"/>
      <c r="EC2066" s="316"/>
      <c r="ED2066" s="316"/>
      <c r="EE2066" s="316"/>
      <c r="EF2066" s="316"/>
      <c r="EG2066" s="316"/>
      <c r="EH2066" s="316"/>
      <c r="EI2066" s="316"/>
      <c r="EJ2066" s="316"/>
      <c r="EK2066" s="316"/>
      <c r="EL2066" s="316"/>
      <c r="EM2066" s="316"/>
      <c r="EN2066" s="316"/>
      <c r="EO2066" s="316"/>
      <c r="EP2066" s="316"/>
      <c r="EQ2066" s="316"/>
      <c r="ER2066" s="316"/>
      <c r="ES2066" s="316"/>
      <c r="ET2066" s="316"/>
      <c r="EU2066" s="316"/>
      <c r="EV2066" s="316"/>
      <c r="EW2066" s="316"/>
      <c r="EX2066" s="316"/>
      <c r="EY2066" s="316"/>
      <c r="EZ2066" s="316"/>
      <c r="FA2066" s="316"/>
      <c r="FB2066" s="316"/>
      <c r="FC2066" s="316"/>
      <c r="FD2066" s="316"/>
      <c r="FE2066" s="316"/>
      <c r="FF2066" s="316"/>
      <c r="FG2066" s="316"/>
      <c r="FH2066" s="316"/>
      <c r="FI2066" s="316"/>
      <c r="FJ2066" s="316"/>
      <c r="FK2066" s="316"/>
      <c r="FL2066" s="316"/>
      <c r="FM2066" s="316"/>
      <c r="FN2066" s="316"/>
      <c r="FO2066" s="316"/>
      <c r="FP2066" s="316"/>
      <c r="FQ2066" s="316"/>
      <c r="FR2066" s="316"/>
      <c r="FS2066" s="316"/>
      <c r="FT2066" s="316"/>
      <c r="FU2066" s="316"/>
      <c r="FV2066" s="316"/>
      <c r="FW2066" s="316"/>
      <c r="FX2066" s="316"/>
      <c r="FY2066" s="316"/>
      <c r="FZ2066" s="316"/>
      <c r="GA2066" s="316"/>
      <c r="GB2066" s="316"/>
      <c r="GC2066" s="316"/>
      <c r="GD2066" s="316"/>
      <c r="GE2066" s="316"/>
      <c r="GF2066" s="316"/>
      <c r="GG2066" s="316"/>
      <c r="GH2066" s="316"/>
      <c r="GI2066" s="316"/>
      <c r="GJ2066" s="316"/>
      <c r="GK2066" s="316"/>
      <c r="GL2066" s="316"/>
      <c r="GM2066" s="316"/>
      <c r="GN2066" s="316"/>
      <c r="GO2066" s="316"/>
      <c r="GP2066" s="316"/>
      <c r="GQ2066" s="316"/>
      <c r="GR2066" s="316"/>
      <c r="GS2066" s="316"/>
      <c r="GT2066" s="316"/>
      <c r="GU2066" s="316"/>
      <c r="GV2066" s="316"/>
      <c r="GW2066" s="316"/>
      <c r="GX2066" s="316"/>
      <c r="GY2066" s="316"/>
      <c r="GZ2066" s="316"/>
      <c r="HA2066" s="316"/>
      <c r="HB2066" s="316"/>
      <c r="HC2066" s="316"/>
      <c r="HD2066" s="316"/>
      <c r="HE2066" s="316"/>
      <c r="HF2066" s="316"/>
      <c r="HG2066" s="316"/>
      <c r="HH2066" s="316"/>
      <c r="HI2066" s="316"/>
      <c r="HJ2066" s="316"/>
      <c r="HK2066" s="316"/>
      <c r="HL2066" s="316"/>
      <c r="HM2066" s="316"/>
      <c r="HN2066" s="316"/>
      <c r="HO2066" s="316"/>
      <c r="HP2066" s="316"/>
      <c r="HQ2066" s="316"/>
      <c r="HR2066" s="316"/>
      <c r="HS2066" s="316"/>
      <c r="HT2066" s="316"/>
      <c r="HU2066" s="316"/>
      <c r="HV2066" s="316"/>
      <c r="HW2066" s="316"/>
      <c r="HX2066" s="316"/>
      <c r="HY2066" s="316"/>
      <c r="HZ2066" s="316"/>
      <c r="IA2066" s="316"/>
      <c r="IB2066" s="316"/>
      <c r="IC2066" s="316"/>
      <c r="ID2066" s="316"/>
      <c r="IE2066" s="316"/>
      <c r="IF2066" s="316"/>
      <c r="IG2066" s="316"/>
      <c r="IH2066" s="316"/>
      <c r="II2066" s="316"/>
      <c r="IJ2066" s="316"/>
      <c r="IK2066" s="316"/>
      <c r="IL2066" s="316"/>
      <c r="IM2066" s="316"/>
      <c r="IN2066" s="316"/>
      <c r="IO2066" s="316"/>
      <c r="IP2066" s="316"/>
      <c r="IQ2066" s="316"/>
      <c r="IR2066" s="316"/>
      <c r="IS2066" s="316"/>
      <c r="IT2066" s="316"/>
      <c r="IU2066" s="316"/>
      <c r="IV2066" s="316"/>
    </row>
    <row r="2067" spans="1:256" s="314" customFormat="1" ht="14.25" customHeight="1">
      <c r="A2067" s="313"/>
      <c r="B2067" s="316"/>
      <c r="C2067" s="321"/>
      <c r="D2067" s="322"/>
      <c r="E2067" s="323"/>
      <c r="F2067" s="324"/>
      <c r="G2067" s="325"/>
      <c r="H2067" s="315"/>
      <c r="I2067" s="316"/>
      <c r="J2067" s="316"/>
      <c r="K2067" s="316"/>
      <c r="L2067" s="316"/>
      <c r="M2067" s="316"/>
      <c r="N2067" s="316"/>
      <c r="O2067" s="316"/>
      <c r="P2067" s="316"/>
      <c r="Q2067" s="316"/>
      <c r="R2067" s="316"/>
      <c r="S2067" s="316"/>
      <c r="T2067" s="316"/>
      <c r="U2067" s="316"/>
      <c r="V2067" s="316"/>
      <c r="W2067" s="316"/>
      <c r="X2067" s="316"/>
      <c r="Y2067" s="316"/>
      <c r="Z2067" s="316"/>
      <c r="AA2067" s="316"/>
      <c r="AB2067" s="316"/>
      <c r="AC2067" s="316"/>
      <c r="AD2067" s="316"/>
      <c r="AE2067" s="316"/>
      <c r="AF2067" s="316"/>
      <c r="AG2067" s="316"/>
      <c r="AH2067" s="316"/>
      <c r="AI2067" s="316"/>
      <c r="AJ2067" s="316"/>
      <c r="AK2067" s="316"/>
      <c r="AL2067" s="316"/>
      <c r="AM2067" s="316"/>
      <c r="AN2067" s="316"/>
      <c r="AO2067" s="316"/>
      <c r="AP2067" s="316"/>
      <c r="AQ2067" s="316"/>
      <c r="AR2067" s="316"/>
      <c r="AS2067" s="316"/>
      <c r="AT2067" s="316"/>
      <c r="AU2067" s="316"/>
      <c r="AV2067" s="316"/>
      <c r="AW2067" s="316"/>
      <c r="AX2067" s="316"/>
      <c r="AY2067" s="316"/>
      <c r="AZ2067" s="316"/>
      <c r="BA2067" s="316"/>
      <c r="BB2067" s="316"/>
      <c r="BC2067" s="316"/>
      <c r="BD2067" s="316"/>
      <c r="BE2067" s="316"/>
      <c r="BF2067" s="316"/>
      <c r="BG2067" s="316"/>
      <c r="BH2067" s="316"/>
      <c r="BI2067" s="316"/>
      <c r="BJ2067" s="316"/>
      <c r="BK2067" s="316"/>
      <c r="BL2067" s="316"/>
      <c r="BM2067" s="316"/>
      <c r="BN2067" s="316"/>
      <c r="BO2067" s="316"/>
      <c r="BP2067" s="316"/>
      <c r="BQ2067" s="316"/>
      <c r="BR2067" s="316"/>
      <c r="BS2067" s="316"/>
      <c r="BT2067" s="316"/>
      <c r="BU2067" s="316"/>
      <c r="BV2067" s="316"/>
      <c r="BW2067" s="316"/>
      <c r="BX2067" s="316"/>
      <c r="BY2067" s="316"/>
      <c r="BZ2067" s="316"/>
      <c r="CA2067" s="316"/>
      <c r="CB2067" s="316"/>
      <c r="CC2067" s="316"/>
      <c r="CD2067" s="316"/>
      <c r="CE2067" s="316"/>
      <c r="CF2067" s="316"/>
      <c r="CG2067" s="316"/>
      <c r="CH2067" s="316"/>
      <c r="CI2067" s="316"/>
      <c r="CJ2067" s="316"/>
      <c r="CK2067" s="316"/>
      <c r="CL2067" s="316"/>
      <c r="CM2067" s="316"/>
      <c r="CN2067" s="316"/>
      <c r="CO2067" s="316"/>
      <c r="CP2067" s="316"/>
      <c r="CQ2067" s="316"/>
      <c r="CR2067" s="316"/>
      <c r="CS2067" s="316"/>
      <c r="CT2067" s="316"/>
      <c r="CU2067" s="316"/>
      <c r="CV2067" s="316"/>
      <c r="CW2067" s="316"/>
      <c r="CX2067" s="316"/>
      <c r="CY2067" s="316"/>
      <c r="CZ2067" s="316"/>
      <c r="DA2067" s="316"/>
      <c r="DB2067" s="316"/>
      <c r="DC2067" s="316"/>
      <c r="DD2067" s="316"/>
      <c r="DE2067" s="316"/>
      <c r="DF2067" s="316"/>
      <c r="DG2067" s="316"/>
      <c r="DH2067" s="316"/>
      <c r="DI2067" s="316"/>
      <c r="DJ2067" s="316"/>
      <c r="DK2067" s="316"/>
      <c r="DL2067" s="316"/>
      <c r="DM2067" s="316"/>
      <c r="DN2067" s="316"/>
      <c r="DO2067" s="316"/>
      <c r="DP2067" s="316"/>
      <c r="DQ2067" s="316"/>
      <c r="DR2067" s="316"/>
      <c r="DS2067" s="316"/>
      <c r="DT2067" s="316"/>
      <c r="DU2067" s="316"/>
      <c r="DV2067" s="316"/>
      <c r="DW2067" s="316"/>
      <c r="DX2067" s="316"/>
      <c r="DY2067" s="316"/>
      <c r="DZ2067" s="316"/>
      <c r="EA2067" s="316"/>
      <c r="EB2067" s="316"/>
      <c r="EC2067" s="316"/>
      <c r="ED2067" s="316"/>
      <c r="EE2067" s="316"/>
      <c r="EF2067" s="316"/>
      <c r="EG2067" s="316"/>
      <c r="EH2067" s="316"/>
      <c r="EI2067" s="316"/>
      <c r="EJ2067" s="316"/>
      <c r="EK2067" s="316"/>
      <c r="EL2067" s="316"/>
      <c r="EM2067" s="316"/>
      <c r="EN2067" s="316"/>
      <c r="EO2067" s="316"/>
      <c r="EP2067" s="316"/>
      <c r="EQ2067" s="316"/>
      <c r="ER2067" s="316"/>
      <c r="ES2067" s="316"/>
      <c r="ET2067" s="316"/>
      <c r="EU2067" s="316"/>
      <c r="EV2067" s="316"/>
      <c r="EW2067" s="316"/>
      <c r="EX2067" s="316"/>
      <c r="EY2067" s="316"/>
      <c r="EZ2067" s="316"/>
      <c r="FA2067" s="316"/>
      <c r="FB2067" s="316"/>
      <c r="FC2067" s="316"/>
      <c r="FD2067" s="316"/>
      <c r="FE2067" s="316"/>
      <c r="FF2067" s="316"/>
      <c r="FG2067" s="316"/>
      <c r="FH2067" s="316"/>
      <c r="FI2067" s="316"/>
      <c r="FJ2067" s="316"/>
      <c r="FK2067" s="316"/>
      <c r="FL2067" s="316"/>
      <c r="FM2067" s="316"/>
      <c r="FN2067" s="316"/>
      <c r="FO2067" s="316"/>
      <c r="FP2067" s="316"/>
      <c r="FQ2067" s="316"/>
      <c r="FR2067" s="316"/>
      <c r="FS2067" s="316"/>
      <c r="FT2067" s="316"/>
      <c r="FU2067" s="316"/>
      <c r="FV2067" s="316"/>
      <c r="FW2067" s="316"/>
      <c r="FX2067" s="316"/>
      <c r="FY2067" s="316"/>
      <c r="FZ2067" s="316"/>
      <c r="GA2067" s="316"/>
      <c r="GB2067" s="316"/>
      <c r="GC2067" s="316"/>
      <c r="GD2067" s="316"/>
      <c r="GE2067" s="316"/>
      <c r="GF2067" s="316"/>
      <c r="GG2067" s="316"/>
      <c r="GH2067" s="316"/>
      <c r="GI2067" s="316"/>
      <c r="GJ2067" s="316"/>
      <c r="GK2067" s="316"/>
      <c r="GL2067" s="316"/>
      <c r="GM2067" s="316"/>
      <c r="GN2067" s="316"/>
      <c r="GO2067" s="316"/>
      <c r="GP2067" s="316"/>
      <c r="GQ2067" s="316"/>
      <c r="GR2067" s="316"/>
      <c r="GS2067" s="316"/>
      <c r="GT2067" s="316"/>
      <c r="GU2067" s="316"/>
      <c r="GV2067" s="316"/>
      <c r="GW2067" s="316"/>
      <c r="GX2067" s="316"/>
      <c r="GY2067" s="316"/>
      <c r="GZ2067" s="316"/>
      <c r="HA2067" s="316"/>
      <c r="HB2067" s="316"/>
      <c r="HC2067" s="316"/>
      <c r="HD2067" s="316"/>
      <c r="HE2067" s="316"/>
      <c r="HF2067" s="316"/>
      <c r="HG2067" s="316"/>
      <c r="HH2067" s="316"/>
      <c r="HI2067" s="316"/>
      <c r="HJ2067" s="316"/>
      <c r="HK2067" s="316"/>
      <c r="HL2067" s="316"/>
      <c r="HM2067" s="316"/>
      <c r="HN2067" s="316"/>
      <c r="HO2067" s="316"/>
      <c r="HP2067" s="316"/>
      <c r="HQ2067" s="316"/>
      <c r="HR2067" s="316"/>
      <c r="HS2067" s="316"/>
      <c r="HT2067" s="316"/>
      <c r="HU2067" s="316"/>
      <c r="HV2067" s="316"/>
      <c r="HW2067" s="316"/>
      <c r="HX2067" s="316"/>
      <c r="HY2067" s="316"/>
      <c r="HZ2067" s="316"/>
      <c r="IA2067" s="316"/>
      <c r="IB2067" s="316"/>
      <c r="IC2067" s="316"/>
      <c r="ID2067" s="316"/>
      <c r="IE2067" s="316"/>
      <c r="IF2067" s="316"/>
      <c r="IG2067" s="316"/>
      <c r="IH2067" s="316"/>
      <c r="II2067" s="316"/>
      <c r="IJ2067" s="316"/>
      <c r="IK2067" s="316"/>
      <c r="IL2067" s="316"/>
      <c r="IM2067" s="316"/>
      <c r="IN2067" s="316"/>
      <c r="IO2067" s="316"/>
      <c r="IP2067" s="316"/>
      <c r="IQ2067" s="316"/>
      <c r="IR2067" s="316"/>
      <c r="IS2067" s="316"/>
      <c r="IT2067" s="316"/>
      <c r="IU2067" s="316"/>
      <c r="IV2067" s="316"/>
    </row>
    <row r="2068" spans="1:256" s="314" customFormat="1">
      <c r="A2068" s="313"/>
      <c r="B2068" s="316"/>
      <c r="C2068" s="329"/>
      <c r="D2068" s="330"/>
      <c r="E2068" s="331"/>
      <c r="F2068" s="327"/>
      <c r="G2068" s="328"/>
      <c r="H2068" s="315"/>
      <c r="I2068" s="316"/>
      <c r="J2068" s="316"/>
      <c r="K2068" s="316"/>
      <c r="L2068" s="316"/>
      <c r="M2068" s="316"/>
      <c r="N2068" s="316"/>
      <c r="O2068" s="316"/>
      <c r="P2068" s="316"/>
      <c r="Q2068" s="316"/>
      <c r="R2068" s="316"/>
      <c r="S2068" s="316"/>
      <c r="T2068" s="316"/>
      <c r="U2068" s="316"/>
      <c r="V2068" s="316"/>
      <c r="W2068" s="316"/>
      <c r="X2068" s="316"/>
      <c r="Y2068" s="316"/>
      <c r="Z2068" s="316"/>
      <c r="AA2068" s="316"/>
      <c r="AB2068" s="316"/>
      <c r="AC2068" s="316"/>
      <c r="AD2068" s="316"/>
      <c r="AE2068" s="316"/>
      <c r="AF2068" s="316"/>
      <c r="AG2068" s="316"/>
      <c r="AH2068" s="316"/>
      <c r="AI2068" s="316"/>
      <c r="AJ2068" s="316"/>
      <c r="AK2068" s="316"/>
      <c r="AL2068" s="316"/>
      <c r="AM2068" s="316"/>
      <c r="AN2068" s="316"/>
      <c r="AO2068" s="316"/>
      <c r="AP2068" s="316"/>
      <c r="AQ2068" s="316"/>
      <c r="AR2068" s="316"/>
      <c r="AS2068" s="316"/>
      <c r="AT2068" s="316"/>
      <c r="AU2068" s="316"/>
      <c r="AV2068" s="316"/>
      <c r="AW2068" s="316"/>
      <c r="AX2068" s="316"/>
      <c r="AY2068" s="316"/>
      <c r="AZ2068" s="316"/>
      <c r="BA2068" s="316"/>
      <c r="BB2068" s="316"/>
      <c r="BC2068" s="316"/>
      <c r="BD2068" s="316"/>
      <c r="BE2068" s="316"/>
      <c r="BF2068" s="316"/>
      <c r="BG2068" s="316"/>
      <c r="BH2068" s="316"/>
      <c r="BI2068" s="316"/>
      <c r="BJ2068" s="316"/>
      <c r="BK2068" s="316"/>
      <c r="BL2068" s="316"/>
      <c r="BM2068" s="316"/>
      <c r="BN2068" s="316"/>
      <c r="BO2068" s="316"/>
      <c r="BP2068" s="316"/>
      <c r="BQ2068" s="316"/>
      <c r="BR2068" s="316"/>
      <c r="BS2068" s="316"/>
      <c r="BT2068" s="316"/>
      <c r="BU2068" s="316"/>
      <c r="BV2068" s="316"/>
      <c r="BW2068" s="316"/>
      <c r="BX2068" s="316"/>
      <c r="BY2068" s="316"/>
      <c r="BZ2068" s="316"/>
      <c r="CA2068" s="316"/>
      <c r="CB2068" s="316"/>
      <c r="CC2068" s="316"/>
      <c r="CD2068" s="316"/>
      <c r="CE2068" s="316"/>
      <c r="CF2068" s="316"/>
      <c r="CG2068" s="316"/>
      <c r="CH2068" s="316"/>
      <c r="CI2068" s="316"/>
      <c r="CJ2068" s="316"/>
      <c r="CK2068" s="316"/>
      <c r="CL2068" s="316"/>
      <c r="CM2068" s="316"/>
      <c r="CN2068" s="316"/>
      <c r="CO2068" s="316"/>
      <c r="CP2068" s="316"/>
      <c r="CQ2068" s="316"/>
      <c r="CR2068" s="316"/>
      <c r="CS2068" s="316"/>
      <c r="CT2068" s="316"/>
      <c r="CU2068" s="316"/>
      <c r="CV2068" s="316"/>
      <c r="CW2068" s="316"/>
      <c r="CX2068" s="316"/>
      <c r="CY2068" s="316"/>
      <c r="CZ2068" s="316"/>
      <c r="DA2068" s="316"/>
      <c r="DB2068" s="316"/>
      <c r="DC2068" s="316"/>
      <c r="DD2068" s="316"/>
      <c r="DE2068" s="316"/>
      <c r="DF2068" s="316"/>
      <c r="DG2068" s="316"/>
      <c r="DH2068" s="316"/>
      <c r="DI2068" s="316"/>
      <c r="DJ2068" s="316"/>
      <c r="DK2068" s="316"/>
      <c r="DL2068" s="316"/>
      <c r="DM2068" s="316"/>
      <c r="DN2068" s="316"/>
      <c r="DO2068" s="316"/>
      <c r="DP2068" s="316"/>
      <c r="DQ2068" s="316"/>
      <c r="DR2068" s="316"/>
      <c r="DS2068" s="316"/>
      <c r="DT2068" s="316"/>
      <c r="DU2068" s="316"/>
      <c r="DV2068" s="316"/>
      <c r="DW2068" s="316"/>
      <c r="DX2068" s="316"/>
      <c r="DY2068" s="316"/>
      <c r="DZ2068" s="316"/>
      <c r="EA2068" s="316"/>
      <c r="EB2068" s="316"/>
      <c r="EC2068" s="316"/>
      <c r="ED2068" s="316"/>
      <c r="EE2068" s="316"/>
      <c r="EF2068" s="316"/>
      <c r="EG2068" s="316"/>
      <c r="EH2068" s="316"/>
      <c r="EI2068" s="316"/>
      <c r="EJ2068" s="316"/>
      <c r="EK2068" s="316"/>
      <c r="EL2068" s="316"/>
      <c r="EM2068" s="316"/>
      <c r="EN2068" s="316"/>
      <c r="EO2068" s="316"/>
      <c r="EP2068" s="316"/>
      <c r="EQ2068" s="316"/>
      <c r="ER2068" s="316"/>
      <c r="ES2068" s="316"/>
      <c r="ET2068" s="316"/>
      <c r="EU2068" s="316"/>
      <c r="EV2068" s="316"/>
      <c r="EW2068" s="316"/>
      <c r="EX2068" s="316"/>
      <c r="EY2068" s="316"/>
      <c r="EZ2068" s="316"/>
      <c r="FA2068" s="316"/>
      <c r="FB2068" s="316"/>
      <c r="FC2068" s="316"/>
      <c r="FD2068" s="316"/>
      <c r="FE2068" s="316"/>
      <c r="FF2068" s="316"/>
      <c r="FG2068" s="316"/>
      <c r="FH2068" s="316"/>
      <c r="FI2068" s="316"/>
      <c r="FJ2068" s="316"/>
      <c r="FK2068" s="316"/>
      <c r="FL2068" s="316"/>
      <c r="FM2068" s="316"/>
      <c r="FN2068" s="316"/>
      <c r="FO2068" s="316"/>
      <c r="FP2068" s="316"/>
      <c r="FQ2068" s="316"/>
      <c r="FR2068" s="316"/>
      <c r="FS2068" s="316"/>
      <c r="FT2068" s="316"/>
      <c r="FU2068" s="316"/>
      <c r="FV2068" s="316"/>
      <c r="FW2068" s="316"/>
      <c r="FX2068" s="316"/>
      <c r="FY2068" s="316"/>
      <c r="FZ2068" s="316"/>
      <c r="GA2068" s="316"/>
      <c r="GB2068" s="316"/>
      <c r="GC2068" s="316"/>
      <c r="GD2068" s="316"/>
      <c r="GE2068" s="316"/>
      <c r="GF2068" s="316"/>
      <c r="GG2068" s="316"/>
      <c r="GH2068" s="316"/>
      <c r="GI2068" s="316"/>
      <c r="GJ2068" s="316"/>
      <c r="GK2068" s="316"/>
      <c r="GL2068" s="316"/>
      <c r="GM2068" s="316"/>
      <c r="GN2068" s="316"/>
      <c r="GO2068" s="316"/>
      <c r="GP2068" s="316"/>
      <c r="GQ2068" s="316"/>
      <c r="GR2068" s="316"/>
      <c r="GS2068" s="316"/>
      <c r="GT2068" s="316"/>
      <c r="GU2068" s="316"/>
      <c r="GV2068" s="316"/>
      <c r="GW2068" s="316"/>
      <c r="GX2068" s="316"/>
      <c r="GY2068" s="316"/>
      <c r="GZ2068" s="316"/>
      <c r="HA2068" s="316"/>
      <c r="HB2068" s="316"/>
      <c r="HC2068" s="316"/>
      <c r="HD2068" s="316"/>
      <c r="HE2068" s="316"/>
      <c r="HF2068" s="316"/>
      <c r="HG2068" s="316"/>
      <c r="HH2068" s="316"/>
      <c r="HI2068" s="316"/>
      <c r="HJ2068" s="316"/>
      <c r="HK2068" s="316"/>
      <c r="HL2068" s="316"/>
      <c r="HM2068" s="316"/>
      <c r="HN2068" s="316"/>
      <c r="HO2068" s="316"/>
      <c r="HP2068" s="316"/>
      <c r="HQ2068" s="316"/>
      <c r="HR2068" s="316"/>
      <c r="HS2068" s="316"/>
      <c r="HT2068" s="316"/>
      <c r="HU2068" s="316"/>
      <c r="HV2068" s="316"/>
      <c r="HW2068" s="316"/>
      <c r="HX2068" s="316"/>
      <c r="HY2068" s="316"/>
      <c r="HZ2068" s="316"/>
      <c r="IA2068" s="316"/>
      <c r="IB2068" s="316"/>
      <c r="IC2068" s="316"/>
      <c r="ID2068" s="316"/>
      <c r="IE2068" s="316"/>
      <c r="IF2068" s="316"/>
      <c r="IG2068" s="316"/>
      <c r="IH2068" s="316"/>
      <c r="II2068" s="316"/>
      <c r="IJ2068" s="316"/>
      <c r="IK2068" s="316"/>
      <c r="IL2068" s="316"/>
      <c r="IM2068" s="316"/>
      <c r="IN2068" s="316"/>
      <c r="IO2068" s="316"/>
      <c r="IP2068" s="316"/>
      <c r="IQ2068" s="316"/>
      <c r="IR2068" s="316"/>
      <c r="IS2068" s="316"/>
      <c r="IT2068" s="316"/>
      <c r="IU2068" s="316"/>
      <c r="IV2068" s="316"/>
    </row>
    <row r="2069" spans="1:256" s="314" customFormat="1">
      <c r="A2069" s="313"/>
      <c r="B2069" s="332" t="s">
        <v>922</v>
      </c>
      <c r="C2069" s="321"/>
      <c r="D2069" s="322"/>
      <c r="E2069" s="333" t="s">
        <v>923</v>
      </c>
      <c r="F2069" s="324"/>
      <c r="G2069" s="334"/>
      <c r="H2069" s="315"/>
      <c r="I2069" s="316"/>
      <c r="J2069" s="316"/>
      <c r="K2069" s="316"/>
      <c r="L2069" s="316"/>
      <c r="M2069" s="316"/>
      <c r="N2069" s="316"/>
      <c r="O2069" s="316"/>
      <c r="P2069" s="316"/>
      <c r="Q2069" s="316"/>
      <c r="R2069" s="316"/>
      <c r="S2069" s="316"/>
      <c r="T2069" s="316"/>
      <c r="U2069" s="316"/>
      <c r="V2069" s="316"/>
      <c r="W2069" s="316"/>
      <c r="X2069" s="316"/>
      <c r="Y2069" s="316"/>
      <c r="Z2069" s="316"/>
      <c r="AA2069" s="316"/>
      <c r="AB2069" s="316"/>
      <c r="AC2069" s="316"/>
      <c r="AD2069" s="316"/>
      <c r="AE2069" s="316"/>
      <c r="AF2069" s="316"/>
      <c r="AG2069" s="316"/>
      <c r="AH2069" s="316"/>
      <c r="AI2069" s="316"/>
      <c r="AJ2069" s="316"/>
      <c r="AK2069" s="316"/>
      <c r="AL2069" s="316"/>
      <c r="AM2069" s="316"/>
      <c r="AN2069" s="316"/>
      <c r="AO2069" s="316"/>
      <c r="AP2069" s="316"/>
      <c r="AQ2069" s="316"/>
      <c r="AR2069" s="316"/>
      <c r="AS2069" s="316"/>
      <c r="AT2069" s="316"/>
      <c r="AU2069" s="316"/>
      <c r="AV2069" s="316"/>
      <c r="AW2069" s="316"/>
      <c r="AX2069" s="316"/>
      <c r="AY2069" s="316"/>
      <c r="AZ2069" s="316"/>
      <c r="BA2069" s="316"/>
      <c r="BB2069" s="316"/>
      <c r="BC2069" s="316"/>
      <c r="BD2069" s="316"/>
      <c r="BE2069" s="316"/>
      <c r="BF2069" s="316"/>
      <c r="BG2069" s="316"/>
      <c r="BH2069" s="316"/>
      <c r="BI2069" s="316"/>
      <c r="BJ2069" s="316"/>
      <c r="BK2069" s="316"/>
      <c r="BL2069" s="316"/>
      <c r="BM2069" s="316"/>
      <c r="BN2069" s="316"/>
      <c r="BO2069" s="316"/>
      <c r="BP2069" s="316"/>
      <c r="BQ2069" s="316"/>
      <c r="BR2069" s="316"/>
      <c r="BS2069" s="316"/>
      <c r="BT2069" s="316"/>
      <c r="BU2069" s="316"/>
      <c r="BV2069" s="316"/>
      <c r="BW2069" s="316"/>
      <c r="BX2069" s="316"/>
      <c r="BY2069" s="316"/>
      <c r="BZ2069" s="316"/>
      <c r="CA2069" s="316"/>
      <c r="CB2069" s="316"/>
      <c r="CC2069" s="316"/>
      <c r="CD2069" s="316"/>
      <c r="CE2069" s="316"/>
      <c r="CF2069" s="316"/>
      <c r="CG2069" s="316"/>
      <c r="CH2069" s="316"/>
      <c r="CI2069" s="316"/>
      <c r="CJ2069" s="316"/>
      <c r="CK2069" s="316"/>
      <c r="CL2069" s="316"/>
      <c r="CM2069" s="316"/>
      <c r="CN2069" s="316"/>
      <c r="CO2069" s="316"/>
      <c r="CP2069" s="316"/>
      <c r="CQ2069" s="316"/>
      <c r="CR2069" s="316"/>
      <c r="CS2069" s="316"/>
      <c r="CT2069" s="316"/>
      <c r="CU2069" s="316"/>
      <c r="CV2069" s="316"/>
      <c r="CW2069" s="316"/>
      <c r="CX2069" s="316"/>
      <c r="CY2069" s="316"/>
      <c r="CZ2069" s="316"/>
      <c r="DA2069" s="316"/>
      <c r="DB2069" s="316"/>
      <c r="DC2069" s="316"/>
      <c r="DD2069" s="316"/>
      <c r="DE2069" s="316"/>
      <c r="DF2069" s="316"/>
      <c r="DG2069" s="316"/>
      <c r="DH2069" s="316"/>
      <c r="DI2069" s="316"/>
      <c r="DJ2069" s="316"/>
      <c r="DK2069" s="316"/>
      <c r="DL2069" s="316"/>
      <c r="DM2069" s="316"/>
      <c r="DN2069" s="316"/>
      <c r="DO2069" s="316"/>
      <c r="DP2069" s="316"/>
      <c r="DQ2069" s="316"/>
      <c r="DR2069" s="316"/>
      <c r="DS2069" s="316"/>
      <c r="DT2069" s="316"/>
      <c r="DU2069" s="316"/>
      <c r="DV2069" s="316"/>
      <c r="DW2069" s="316"/>
      <c r="DX2069" s="316"/>
      <c r="DY2069" s="316"/>
      <c r="DZ2069" s="316"/>
      <c r="EA2069" s="316"/>
      <c r="EB2069" s="316"/>
      <c r="EC2069" s="316"/>
      <c r="ED2069" s="316"/>
      <c r="EE2069" s="316"/>
      <c r="EF2069" s="316"/>
      <c r="EG2069" s="316"/>
      <c r="EH2069" s="316"/>
      <c r="EI2069" s="316"/>
      <c r="EJ2069" s="316"/>
      <c r="EK2069" s="316"/>
      <c r="EL2069" s="316"/>
      <c r="EM2069" s="316"/>
      <c r="EN2069" s="316"/>
      <c r="EO2069" s="316"/>
      <c r="EP2069" s="316"/>
      <c r="EQ2069" s="316"/>
      <c r="ER2069" s="316"/>
      <c r="ES2069" s="316"/>
      <c r="ET2069" s="316"/>
      <c r="EU2069" s="316"/>
      <c r="EV2069" s="316"/>
      <c r="EW2069" s="316"/>
      <c r="EX2069" s="316"/>
      <c r="EY2069" s="316"/>
      <c r="EZ2069" s="316"/>
      <c r="FA2069" s="316"/>
      <c r="FB2069" s="316"/>
      <c r="FC2069" s="316"/>
      <c r="FD2069" s="316"/>
      <c r="FE2069" s="316"/>
      <c r="FF2069" s="316"/>
      <c r="FG2069" s="316"/>
      <c r="FH2069" s="316"/>
      <c r="FI2069" s="316"/>
      <c r="FJ2069" s="316"/>
      <c r="FK2069" s="316"/>
      <c r="FL2069" s="316"/>
      <c r="FM2069" s="316"/>
      <c r="FN2069" s="316"/>
      <c r="FO2069" s="316"/>
      <c r="FP2069" s="316"/>
      <c r="FQ2069" s="316"/>
      <c r="FR2069" s="316"/>
      <c r="FS2069" s="316"/>
      <c r="FT2069" s="316"/>
      <c r="FU2069" s="316"/>
      <c r="FV2069" s="316"/>
      <c r="FW2069" s="316"/>
      <c r="FX2069" s="316"/>
      <c r="FY2069" s="316"/>
      <c r="FZ2069" s="316"/>
      <c r="GA2069" s="316"/>
      <c r="GB2069" s="316"/>
      <c r="GC2069" s="316"/>
      <c r="GD2069" s="316"/>
      <c r="GE2069" s="316"/>
      <c r="GF2069" s="316"/>
      <c r="GG2069" s="316"/>
      <c r="GH2069" s="316"/>
      <c r="GI2069" s="316"/>
      <c r="GJ2069" s="316"/>
      <c r="GK2069" s="316"/>
      <c r="GL2069" s="316"/>
      <c r="GM2069" s="316"/>
      <c r="GN2069" s="316"/>
      <c r="GO2069" s="316"/>
      <c r="GP2069" s="316"/>
      <c r="GQ2069" s="316"/>
      <c r="GR2069" s="316"/>
      <c r="GS2069" s="316"/>
      <c r="GT2069" s="316"/>
      <c r="GU2069" s="316"/>
      <c r="GV2069" s="316"/>
      <c r="GW2069" s="316"/>
      <c r="GX2069" s="316"/>
      <c r="GY2069" s="316"/>
      <c r="GZ2069" s="316"/>
      <c r="HA2069" s="316"/>
      <c r="HB2069" s="316"/>
      <c r="HC2069" s="316"/>
      <c r="HD2069" s="316"/>
      <c r="HE2069" s="316"/>
      <c r="HF2069" s="316"/>
      <c r="HG2069" s="316"/>
      <c r="HH2069" s="316"/>
      <c r="HI2069" s="316"/>
      <c r="HJ2069" s="316"/>
      <c r="HK2069" s="316"/>
      <c r="HL2069" s="316"/>
      <c r="HM2069" s="316"/>
      <c r="HN2069" s="316"/>
      <c r="HO2069" s="316"/>
      <c r="HP2069" s="316"/>
      <c r="HQ2069" s="316"/>
      <c r="HR2069" s="316"/>
      <c r="HS2069" s="316"/>
      <c r="HT2069" s="316"/>
      <c r="HU2069" s="316"/>
      <c r="HV2069" s="316"/>
      <c r="HW2069" s="316"/>
      <c r="HX2069" s="316"/>
      <c r="HY2069" s="316"/>
      <c r="HZ2069" s="316"/>
      <c r="IA2069" s="316"/>
      <c r="IB2069" s="316"/>
      <c r="IC2069" s="316"/>
      <c r="ID2069" s="316"/>
      <c r="IE2069" s="316"/>
      <c r="IF2069" s="316"/>
      <c r="IG2069" s="316"/>
      <c r="IH2069" s="316"/>
      <c r="II2069" s="316"/>
      <c r="IJ2069" s="316"/>
      <c r="IK2069" s="316"/>
      <c r="IL2069" s="316"/>
      <c r="IM2069" s="316"/>
      <c r="IN2069" s="316"/>
      <c r="IO2069" s="316"/>
      <c r="IP2069" s="316"/>
      <c r="IQ2069" s="316"/>
      <c r="IR2069" s="316"/>
      <c r="IS2069" s="316"/>
      <c r="IT2069" s="316"/>
      <c r="IU2069" s="316"/>
      <c r="IV2069" s="316"/>
    </row>
    <row r="2070" spans="1:256" s="314" customFormat="1">
      <c r="A2070" s="313"/>
      <c r="B2070" s="316" t="s">
        <v>924</v>
      </c>
      <c r="C2070" s="321"/>
      <c r="D2070" s="322"/>
      <c r="E2070" s="335" t="s">
        <v>925</v>
      </c>
      <c r="F2070" s="321" t="s">
        <v>926</v>
      </c>
      <c r="G2070" s="334"/>
      <c r="H2070" s="315"/>
      <c r="I2070" s="316"/>
      <c r="J2070" s="316"/>
      <c r="K2070" s="316"/>
      <c r="L2070" s="316"/>
      <c r="M2070" s="316"/>
      <c r="N2070" s="316"/>
      <c r="O2070" s="316"/>
      <c r="P2070" s="316"/>
      <c r="Q2070" s="316"/>
      <c r="R2070" s="316"/>
      <c r="S2070" s="316"/>
      <c r="T2070" s="316"/>
      <c r="U2070" s="316"/>
      <c r="V2070" s="316"/>
      <c r="W2070" s="316"/>
      <c r="X2070" s="316"/>
      <c r="Y2070" s="316"/>
      <c r="Z2070" s="316"/>
      <c r="AA2070" s="316"/>
      <c r="AB2070" s="316"/>
      <c r="AC2070" s="316"/>
      <c r="AD2070" s="316"/>
      <c r="AE2070" s="316"/>
      <c r="AF2070" s="316"/>
      <c r="AG2070" s="316"/>
      <c r="AH2070" s="316"/>
      <c r="AI2070" s="316"/>
      <c r="AJ2070" s="316"/>
      <c r="AK2070" s="316"/>
      <c r="AL2070" s="316"/>
      <c r="AM2070" s="316"/>
      <c r="AN2070" s="316"/>
      <c r="AO2070" s="316"/>
      <c r="AP2070" s="316"/>
      <c r="AQ2070" s="316"/>
      <c r="AR2070" s="316"/>
      <c r="AS2070" s="316"/>
      <c r="AT2070" s="316"/>
      <c r="AU2070" s="316"/>
      <c r="AV2070" s="316"/>
      <c r="AW2070" s="316"/>
      <c r="AX2070" s="316"/>
      <c r="AY2070" s="316"/>
      <c r="AZ2070" s="316"/>
      <c r="BA2070" s="316"/>
      <c r="BB2070" s="316"/>
      <c r="BC2070" s="316"/>
      <c r="BD2070" s="316"/>
      <c r="BE2070" s="316"/>
      <c r="BF2070" s="316"/>
      <c r="BG2070" s="316"/>
      <c r="BH2070" s="316"/>
      <c r="BI2070" s="316"/>
      <c r="BJ2070" s="316"/>
      <c r="BK2070" s="316"/>
      <c r="BL2070" s="316"/>
      <c r="BM2070" s="316"/>
      <c r="BN2070" s="316"/>
      <c r="BO2070" s="316"/>
      <c r="BP2070" s="316"/>
      <c r="BQ2070" s="316"/>
      <c r="BR2070" s="316"/>
      <c r="BS2070" s="316"/>
      <c r="BT2070" s="316"/>
      <c r="BU2070" s="316"/>
      <c r="BV2070" s="316"/>
      <c r="BW2070" s="316"/>
      <c r="BX2070" s="316"/>
      <c r="BY2070" s="316"/>
      <c r="BZ2070" s="316"/>
      <c r="CA2070" s="316"/>
      <c r="CB2070" s="316"/>
      <c r="CC2070" s="316"/>
      <c r="CD2070" s="316"/>
      <c r="CE2070" s="316"/>
      <c r="CF2070" s="316"/>
      <c r="CG2070" s="316"/>
      <c r="CH2070" s="316"/>
      <c r="CI2070" s="316"/>
      <c r="CJ2070" s="316"/>
      <c r="CK2070" s="316"/>
      <c r="CL2070" s="316"/>
      <c r="CM2070" s="316"/>
      <c r="CN2070" s="316"/>
      <c r="CO2070" s="316"/>
      <c r="CP2070" s="316"/>
      <c r="CQ2070" s="316"/>
      <c r="CR2070" s="316"/>
      <c r="CS2070" s="316"/>
      <c r="CT2070" s="316"/>
      <c r="CU2070" s="316"/>
      <c r="CV2070" s="316"/>
      <c r="CW2070" s="316"/>
      <c r="CX2070" s="316"/>
      <c r="CY2070" s="316"/>
      <c r="CZ2070" s="316"/>
      <c r="DA2070" s="316"/>
      <c r="DB2070" s="316"/>
      <c r="DC2070" s="316"/>
      <c r="DD2070" s="316"/>
      <c r="DE2070" s="316"/>
      <c r="DF2070" s="316"/>
      <c r="DG2070" s="316"/>
      <c r="DH2070" s="316"/>
      <c r="DI2070" s="316"/>
      <c r="DJ2070" s="316"/>
      <c r="DK2070" s="316"/>
      <c r="DL2070" s="316"/>
      <c r="DM2070" s="316"/>
      <c r="DN2070" s="316"/>
      <c r="DO2070" s="316"/>
      <c r="DP2070" s="316"/>
      <c r="DQ2070" s="316"/>
      <c r="DR2070" s="316"/>
      <c r="DS2070" s="316"/>
      <c r="DT2070" s="316"/>
      <c r="DU2070" s="316"/>
      <c r="DV2070" s="316"/>
      <c r="DW2070" s="316"/>
      <c r="DX2070" s="316"/>
      <c r="DY2070" s="316"/>
      <c r="DZ2070" s="316"/>
      <c r="EA2070" s="316"/>
      <c r="EB2070" s="316"/>
      <c r="EC2070" s="316"/>
      <c r="ED2070" s="316"/>
      <c r="EE2070" s="316"/>
      <c r="EF2070" s="316"/>
      <c r="EG2070" s="316"/>
      <c r="EH2070" s="316"/>
      <c r="EI2070" s="316"/>
      <c r="EJ2070" s="316"/>
      <c r="EK2070" s="316"/>
      <c r="EL2070" s="316"/>
      <c r="EM2070" s="316"/>
      <c r="EN2070" s="316"/>
      <c r="EO2070" s="316"/>
      <c r="EP2070" s="316"/>
      <c r="EQ2070" s="316"/>
      <c r="ER2070" s="316"/>
      <c r="ES2070" s="316"/>
      <c r="ET2070" s="316"/>
      <c r="EU2070" s="316"/>
      <c r="EV2070" s="316"/>
      <c r="EW2070" s="316"/>
      <c r="EX2070" s="316"/>
      <c r="EY2070" s="316"/>
      <c r="EZ2070" s="316"/>
      <c r="FA2070" s="316"/>
      <c r="FB2070" s="316"/>
      <c r="FC2070" s="316"/>
      <c r="FD2070" s="316"/>
      <c r="FE2070" s="316"/>
      <c r="FF2070" s="316"/>
      <c r="FG2070" s="316"/>
      <c r="FH2070" s="316"/>
      <c r="FI2070" s="316"/>
      <c r="FJ2070" s="316"/>
      <c r="FK2070" s="316"/>
      <c r="FL2070" s="316"/>
      <c r="FM2070" s="316"/>
      <c r="FN2070" s="316"/>
      <c r="FO2070" s="316"/>
      <c r="FP2070" s="316"/>
      <c r="FQ2070" s="316"/>
      <c r="FR2070" s="316"/>
      <c r="FS2070" s="316"/>
      <c r="FT2070" s="316"/>
      <c r="FU2070" s="316"/>
      <c r="FV2070" s="316"/>
      <c r="FW2070" s="316"/>
      <c r="FX2070" s="316"/>
      <c r="FY2070" s="316"/>
      <c r="FZ2070" s="316"/>
      <c r="GA2070" s="316"/>
      <c r="GB2070" s="316"/>
      <c r="GC2070" s="316"/>
      <c r="GD2070" s="316"/>
      <c r="GE2070" s="316"/>
      <c r="GF2070" s="316"/>
      <c r="GG2070" s="316"/>
      <c r="GH2070" s="316"/>
      <c r="GI2070" s="316"/>
      <c r="GJ2070" s="316"/>
      <c r="GK2070" s="316"/>
      <c r="GL2070" s="316"/>
      <c r="GM2070" s="316"/>
      <c r="GN2070" s="316"/>
      <c r="GO2070" s="316"/>
      <c r="GP2070" s="316"/>
      <c r="GQ2070" s="316"/>
      <c r="GR2070" s="316"/>
      <c r="GS2070" s="316"/>
      <c r="GT2070" s="316"/>
      <c r="GU2070" s="316"/>
      <c r="GV2070" s="316"/>
      <c r="GW2070" s="316"/>
      <c r="GX2070" s="316"/>
      <c r="GY2070" s="316"/>
      <c r="GZ2070" s="316"/>
      <c r="HA2070" s="316"/>
      <c r="HB2070" s="316"/>
      <c r="HC2070" s="316"/>
      <c r="HD2070" s="316"/>
      <c r="HE2070" s="316"/>
      <c r="HF2070" s="316"/>
      <c r="HG2070" s="316"/>
      <c r="HH2070" s="316"/>
      <c r="HI2070" s="316"/>
      <c r="HJ2070" s="316"/>
      <c r="HK2070" s="316"/>
      <c r="HL2070" s="316"/>
      <c r="HM2070" s="316"/>
      <c r="HN2070" s="316"/>
      <c r="HO2070" s="316"/>
      <c r="HP2070" s="316"/>
      <c r="HQ2070" s="316"/>
      <c r="HR2070" s="316"/>
      <c r="HS2070" s="316"/>
      <c r="HT2070" s="316"/>
      <c r="HU2070" s="316"/>
      <c r="HV2070" s="316"/>
      <c r="HW2070" s="316"/>
      <c r="HX2070" s="316"/>
      <c r="HY2070" s="316"/>
      <c r="HZ2070" s="316"/>
      <c r="IA2070" s="316"/>
      <c r="IB2070" s="316"/>
      <c r="IC2070" s="316"/>
      <c r="ID2070" s="316"/>
      <c r="IE2070" s="316"/>
      <c r="IF2070" s="316"/>
      <c r="IG2070" s="316"/>
      <c r="IH2070" s="316"/>
      <c r="II2070" s="316"/>
      <c r="IJ2070" s="316"/>
      <c r="IK2070" s="316"/>
      <c r="IL2070" s="316"/>
      <c r="IM2070" s="316"/>
      <c r="IN2070" s="316"/>
      <c r="IO2070" s="316"/>
      <c r="IP2070" s="316"/>
      <c r="IQ2070" s="316"/>
      <c r="IR2070" s="316"/>
      <c r="IS2070" s="316"/>
      <c r="IT2070" s="316"/>
      <c r="IU2070" s="316"/>
      <c r="IV2070" s="316"/>
    </row>
    <row r="2071" spans="1:256" s="314" customFormat="1">
      <c r="A2071" s="313"/>
      <c r="B2071" s="316" t="s">
        <v>927</v>
      </c>
      <c r="C2071" s="321"/>
      <c r="D2071" s="322"/>
      <c r="E2071" s="336" t="s">
        <v>928</v>
      </c>
      <c r="F2071" s="321" t="s">
        <v>926</v>
      </c>
      <c r="G2071" s="334"/>
      <c r="H2071" s="315"/>
      <c r="I2071" s="316"/>
      <c r="J2071" s="316"/>
      <c r="K2071" s="316"/>
      <c r="L2071" s="316"/>
      <c r="M2071" s="316"/>
      <c r="N2071" s="316"/>
      <c r="O2071" s="316"/>
      <c r="P2071" s="316"/>
      <c r="Q2071" s="316"/>
      <c r="R2071" s="316"/>
      <c r="S2071" s="316"/>
      <c r="T2071" s="316"/>
      <c r="U2071" s="316"/>
      <c r="V2071" s="316"/>
      <c r="W2071" s="316"/>
      <c r="X2071" s="316"/>
      <c r="Y2071" s="316"/>
      <c r="Z2071" s="316"/>
      <c r="AA2071" s="316"/>
      <c r="AB2071" s="316"/>
      <c r="AC2071" s="316"/>
      <c r="AD2071" s="316"/>
      <c r="AE2071" s="316"/>
      <c r="AF2071" s="316"/>
      <c r="AG2071" s="316"/>
      <c r="AH2071" s="316"/>
      <c r="AI2071" s="316"/>
      <c r="AJ2071" s="316"/>
      <c r="AK2071" s="316"/>
      <c r="AL2071" s="316"/>
      <c r="AM2071" s="316"/>
      <c r="AN2071" s="316"/>
      <c r="AO2071" s="316"/>
      <c r="AP2071" s="316"/>
      <c r="AQ2071" s="316"/>
      <c r="AR2071" s="316"/>
      <c r="AS2071" s="316"/>
      <c r="AT2071" s="316"/>
      <c r="AU2071" s="316"/>
      <c r="AV2071" s="316"/>
      <c r="AW2071" s="316"/>
      <c r="AX2071" s="316"/>
      <c r="AY2071" s="316"/>
      <c r="AZ2071" s="316"/>
      <c r="BA2071" s="316"/>
      <c r="BB2071" s="316"/>
      <c r="BC2071" s="316"/>
      <c r="BD2071" s="316"/>
      <c r="BE2071" s="316"/>
      <c r="BF2071" s="316"/>
      <c r="BG2071" s="316"/>
      <c r="BH2071" s="316"/>
      <c r="BI2071" s="316"/>
      <c r="BJ2071" s="316"/>
      <c r="BK2071" s="316"/>
      <c r="BL2071" s="316"/>
      <c r="BM2071" s="316"/>
      <c r="BN2071" s="316"/>
      <c r="BO2071" s="316"/>
      <c r="BP2071" s="316"/>
      <c r="BQ2071" s="316"/>
      <c r="BR2071" s="316"/>
      <c r="BS2071" s="316"/>
      <c r="BT2071" s="316"/>
      <c r="BU2071" s="316"/>
      <c r="BV2071" s="316"/>
      <c r="BW2071" s="316"/>
      <c r="BX2071" s="316"/>
      <c r="BY2071" s="316"/>
      <c r="BZ2071" s="316"/>
      <c r="CA2071" s="316"/>
      <c r="CB2071" s="316"/>
      <c r="CC2071" s="316"/>
      <c r="CD2071" s="316"/>
      <c r="CE2071" s="316"/>
      <c r="CF2071" s="316"/>
      <c r="CG2071" s="316"/>
      <c r="CH2071" s="316"/>
      <c r="CI2071" s="316"/>
      <c r="CJ2071" s="316"/>
      <c r="CK2071" s="316"/>
      <c r="CL2071" s="316"/>
      <c r="CM2071" s="316"/>
      <c r="CN2071" s="316"/>
      <c r="CO2071" s="316"/>
      <c r="CP2071" s="316"/>
      <c r="CQ2071" s="316"/>
      <c r="CR2071" s="316"/>
      <c r="CS2071" s="316"/>
      <c r="CT2071" s="316"/>
      <c r="CU2071" s="316"/>
      <c r="CV2071" s="316"/>
      <c r="CW2071" s="316"/>
      <c r="CX2071" s="316"/>
      <c r="CY2071" s="316"/>
      <c r="CZ2071" s="316"/>
      <c r="DA2071" s="316"/>
      <c r="DB2071" s="316"/>
      <c r="DC2071" s="316"/>
      <c r="DD2071" s="316"/>
      <c r="DE2071" s="316"/>
      <c r="DF2071" s="316"/>
      <c r="DG2071" s="316"/>
      <c r="DH2071" s="316"/>
      <c r="DI2071" s="316"/>
      <c r="DJ2071" s="316"/>
      <c r="DK2071" s="316"/>
      <c r="DL2071" s="316"/>
      <c r="DM2071" s="316"/>
      <c r="DN2071" s="316"/>
      <c r="DO2071" s="316"/>
      <c r="DP2071" s="316"/>
      <c r="DQ2071" s="316"/>
      <c r="DR2071" s="316"/>
      <c r="DS2071" s="316"/>
      <c r="DT2071" s="316"/>
      <c r="DU2071" s="316"/>
      <c r="DV2071" s="316"/>
      <c r="DW2071" s="316"/>
      <c r="DX2071" s="316"/>
      <c r="DY2071" s="316"/>
      <c r="DZ2071" s="316"/>
      <c r="EA2071" s="316"/>
      <c r="EB2071" s="316"/>
      <c r="EC2071" s="316"/>
      <c r="ED2071" s="316"/>
      <c r="EE2071" s="316"/>
      <c r="EF2071" s="316"/>
      <c r="EG2071" s="316"/>
      <c r="EH2071" s="316"/>
      <c r="EI2071" s="316"/>
      <c r="EJ2071" s="316"/>
      <c r="EK2071" s="316"/>
      <c r="EL2071" s="316"/>
      <c r="EM2071" s="316"/>
      <c r="EN2071" s="316"/>
      <c r="EO2071" s="316"/>
      <c r="EP2071" s="316"/>
      <c r="EQ2071" s="316"/>
      <c r="ER2071" s="316"/>
      <c r="ES2071" s="316"/>
      <c r="ET2071" s="316"/>
      <c r="EU2071" s="316"/>
      <c r="EV2071" s="316"/>
      <c r="EW2071" s="316"/>
      <c r="EX2071" s="316"/>
      <c r="EY2071" s="316"/>
      <c r="EZ2071" s="316"/>
      <c r="FA2071" s="316"/>
      <c r="FB2071" s="316"/>
      <c r="FC2071" s="316"/>
      <c r="FD2071" s="316"/>
      <c r="FE2071" s="316"/>
      <c r="FF2071" s="316"/>
      <c r="FG2071" s="316"/>
      <c r="FH2071" s="316"/>
      <c r="FI2071" s="316"/>
      <c r="FJ2071" s="316"/>
      <c r="FK2071" s="316"/>
      <c r="FL2071" s="316"/>
      <c r="FM2071" s="316"/>
      <c r="FN2071" s="316"/>
      <c r="FO2071" s="316"/>
      <c r="FP2071" s="316"/>
      <c r="FQ2071" s="316"/>
      <c r="FR2071" s="316"/>
      <c r="FS2071" s="316"/>
      <c r="FT2071" s="316"/>
      <c r="FU2071" s="316"/>
      <c r="FV2071" s="316"/>
      <c r="FW2071" s="316"/>
      <c r="FX2071" s="316"/>
      <c r="FY2071" s="316"/>
      <c r="FZ2071" s="316"/>
      <c r="GA2071" s="316"/>
      <c r="GB2071" s="316"/>
      <c r="GC2071" s="316"/>
      <c r="GD2071" s="316"/>
      <c r="GE2071" s="316"/>
      <c r="GF2071" s="316"/>
      <c r="GG2071" s="316"/>
      <c r="GH2071" s="316"/>
      <c r="GI2071" s="316"/>
      <c r="GJ2071" s="316"/>
      <c r="GK2071" s="316"/>
      <c r="GL2071" s="316"/>
      <c r="GM2071" s="316"/>
      <c r="GN2071" s="316"/>
      <c r="GO2071" s="316"/>
      <c r="GP2071" s="316"/>
      <c r="GQ2071" s="316"/>
      <c r="GR2071" s="316"/>
      <c r="GS2071" s="316"/>
      <c r="GT2071" s="316"/>
      <c r="GU2071" s="316"/>
      <c r="GV2071" s="316"/>
      <c r="GW2071" s="316"/>
      <c r="GX2071" s="316"/>
      <c r="GY2071" s="316"/>
      <c r="GZ2071" s="316"/>
      <c r="HA2071" s="316"/>
      <c r="HB2071" s="316"/>
      <c r="HC2071" s="316"/>
      <c r="HD2071" s="316"/>
      <c r="HE2071" s="316"/>
      <c r="HF2071" s="316"/>
      <c r="HG2071" s="316"/>
      <c r="HH2071" s="316"/>
      <c r="HI2071" s="316"/>
      <c r="HJ2071" s="316"/>
      <c r="HK2071" s="316"/>
      <c r="HL2071" s="316"/>
      <c r="HM2071" s="316"/>
      <c r="HN2071" s="316"/>
      <c r="HO2071" s="316"/>
      <c r="HP2071" s="316"/>
      <c r="HQ2071" s="316"/>
      <c r="HR2071" s="316"/>
      <c r="HS2071" s="316"/>
      <c r="HT2071" s="316"/>
      <c r="HU2071" s="316"/>
      <c r="HV2071" s="316"/>
      <c r="HW2071" s="316"/>
      <c r="HX2071" s="316"/>
      <c r="HY2071" s="316"/>
      <c r="HZ2071" s="316"/>
      <c r="IA2071" s="316"/>
      <c r="IB2071" s="316"/>
      <c r="IC2071" s="316"/>
      <c r="ID2071" s="316"/>
      <c r="IE2071" s="316"/>
      <c r="IF2071" s="316"/>
      <c r="IG2071" s="316"/>
      <c r="IH2071" s="316"/>
      <c r="II2071" s="316"/>
      <c r="IJ2071" s="316"/>
      <c r="IK2071" s="316"/>
      <c r="IL2071" s="316"/>
      <c r="IM2071" s="316"/>
      <c r="IN2071" s="316"/>
      <c r="IO2071" s="316"/>
      <c r="IP2071" s="316"/>
      <c r="IQ2071" s="316"/>
      <c r="IR2071" s="316"/>
      <c r="IS2071" s="316"/>
      <c r="IT2071" s="316"/>
      <c r="IU2071" s="316"/>
      <c r="IV2071" s="316"/>
    </row>
    <row r="2072" spans="1:256" s="314" customFormat="1">
      <c r="A2072" s="313"/>
      <c r="B2072" s="316" t="s">
        <v>929</v>
      </c>
      <c r="C2072" s="321"/>
      <c r="D2072" s="322"/>
      <c r="E2072" s="337" t="s">
        <v>930</v>
      </c>
      <c r="F2072" s="321" t="s">
        <v>931</v>
      </c>
      <c r="G2072" s="334"/>
      <c r="H2072" s="315"/>
      <c r="I2072" s="316"/>
      <c r="J2072" s="316"/>
      <c r="K2072" s="316"/>
      <c r="L2072" s="316"/>
      <c r="M2072" s="316"/>
      <c r="N2072" s="316"/>
      <c r="O2072" s="316"/>
      <c r="P2072" s="316"/>
      <c r="Q2072" s="316"/>
      <c r="R2072" s="316"/>
      <c r="S2072" s="316"/>
      <c r="T2072" s="316"/>
      <c r="U2072" s="316"/>
      <c r="V2072" s="316"/>
      <c r="W2072" s="316"/>
      <c r="X2072" s="316"/>
      <c r="Y2072" s="316"/>
      <c r="Z2072" s="316"/>
      <c r="AA2072" s="316"/>
      <c r="AB2072" s="316"/>
      <c r="AC2072" s="316"/>
      <c r="AD2072" s="316"/>
      <c r="AE2072" s="316"/>
      <c r="AF2072" s="316"/>
      <c r="AG2072" s="316"/>
      <c r="AH2072" s="316"/>
      <c r="AI2072" s="316"/>
      <c r="AJ2072" s="316"/>
      <c r="AK2072" s="316"/>
      <c r="AL2072" s="316"/>
      <c r="AM2072" s="316"/>
      <c r="AN2072" s="316"/>
      <c r="AO2072" s="316"/>
      <c r="AP2072" s="316"/>
      <c r="AQ2072" s="316"/>
      <c r="AR2072" s="316"/>
      <c r="AS2072" s="316"/>
      <c r="AT2072" s="316"/>
      <c r="AU2072" s="316"/>
      <c r="AV2072" s="316"/>
      <c r="AW2072" s="316"/>
      <c r="AX2072" s="316"/>
      <c r="AY2072" s="316"/>
      <c r="AZ2072" s="316"/>
      <c r="BA2072" s="316"/>
      <c r="BB2072" s="316"/>
      <c r="BC2072" s="316"/>
      <c r="BD2072" s="316"/>
      <c r="BE2072" s="316"/>
      <c r="BF2072" s="316"/>
      <c r="BG2072" s="316"/>
      <c r="BH2072" s="316"/>
      <c r="BI2072" s="316"/>
      <c r="BJ2072" s="316"/>
      <c r="BK2072" s="316"/>
      <c r="BL2072" s="316"/>
      <c r="BM2072" s="316"/>
      <c r="BN2072" s="316"/>
      <c r="BO2072" s="316"/>
      <c r="BP2072" s="316"/>
      <c r="BQ2072" s="316"/>
      <c r="BR2072" s="316"/>
      <c r="BS2072" s="316"/>
      <c r="BT2072" s="316"/>
      <c r="BU2072" s="316"/>
      <c r="BV2072" s="316"/>
      <c r="BW2072" s="316"/>
      <c r="BX2072" s="316"/>
      <c r="BY2072" s="316"/>
      <c r="BZ2072" s="316"/>
      <c r="CA2072" s="316"/>
      <c r="CB2072" s="316"/>
      <c r="CC2072" s="316"/>
      <c r="CD2072" s="316"/>
      <c r="CE2072" s="316"/>
      <c r="CF2072" s="316"/>
      <c r="CG2072" s="316"/>
      <c r="CH2072" s="316"/>
      <c r="CI2072" s="316"/>
      <c r="CJ2072" s="316"/>
      <c r="CK2072" s="316"/>
      <c r="CL2072" s="316"/>
      <c r="CM2072" s="316"/>
      <c r="CN2072" s="316"/>
      <c r="CO2072" s="316"/>
      <c r="CP2072" s="316"/>
      <c r="CQ2072" s="316"/>
      <c r="CR2072" s="316"/>
      <c r="CS2072" s="316"/>
      <c r="CT2072" s="316"/>
      <c r="CU2072" s="316"/>
      <c r="CV2072" s="316"/>
      <c r="CW2072" s="316"/>
      <c r="CX2072" s="316"/>
      <c r="CY2072" s="316"/>
      <c r="CZ2072" s="316"/>
      <c r="DA2072" s="316"/>
      <c r="DB2072" s="316"/>
      <c r="DC2072" s="316"/>
      <c r="DD2072" s="316"/>
      <c r="DE2072" s="316"/>
      <c r="DF2072" s="316"/>
      <c r="DG2072" s="316"/>
      <c r="DH2072" s="316"/>
      <c r="DI2072" s="316"/>
      <c r="DJ2072" s="316"/>
      <c r="DK2072" s="316"/>
      <c r="DL2072" s="316"/>
      <c r="DM2072" s="316"/>
      <c r="DN2072" s="316"/>
      <c r="DO2072" s="316"/>
      <c r="DP2072" s="316"/>
      <c r="DQ2072" s="316"/>
      <c r="DR2072" s="316"/>
      <c r="DS2072" s="316"/>
      <c r="DT2072" s="316"/>
      <c r="DU2072" s="316"/>
      <c r="DV2072" s="316"/>
      <c r="DW2072" s="316"/>
      <c r="DX2072" s="316"/>
      <c r="DY2072" s="316"/>
      <c r="DZ2072" s="316"/>
      <c r="EA2072" s="316"/>
      <c r="EB2072" s="316"/>
      <c r="EC2072" s="316"/>
      <c r="ED2072" s="316"/>
      <c r="EE2072" s="316"/>
      <c r="EF2072" s="316"/>
      <c r="EG2072" s="316"/>
      <c r="EH2072" s="316"/>
      <c r="EI2072" s="316"/>
      <c r="EJ2072" s="316"/>
      <c r="EK2072" s="316"/>
      <c r="EL2072" s="316"/>
      <c r="EM2072" s="316"/>
      <c r="EN2072" s="316"/>
      <c r="EO2072" s="316"/>
      <c r="EP2072" s="316"/>
      <c r="EQ2072" s="316"/>
      <c r="ER2072" s="316"/>
      <c r="ES2072" s="316"/>
      <c r="ET2072" s="316"/>
      <c r="EU2072" s="316"/>
      <c r="EV2072" s="316"/>
      <c r="EW2072" s="316"/>
      <c r="EX2072" s="316"/>
      <c r="EY2072" s="316"/>
      <c r="EZ2072" s="316"/>
      <c r="FA2072" s="316"/>
      <c r="FB2072" s="316"/>
      <c r="FC2072" s="316"/>
      <c r="FD2072" s="316"/>
      <c r="FE2072" s="316"/>
      <c r="FF2072" s="316"/>
      <c r="FG2072" s="316"/>
      <c r="FH2072" s="316"/>
      <c r="FI2072" s="316"/>
      <c r="FJ2072" s="316"/>
      <c r="FK2072" s="316"/>
      <c r="FL2072" s="316"/>
      <c r="FM2072" s="316"/>
      <c r="FN2072" s="316"/>
      <c r="FO2072" s="316"/>
      <c r="FP2072" s="316"/>
      <c r="FQ2072" s="316"/>
      <c r="FR2072" s="316"/>
      <c r="FS2072" s="316"/>
      <c r="FT2072" s="316"/>
      <c r="FU2072" s="316"/>
      <c r="FV2072" s="316"/>
      <c r="FW2072" s="316"/>
      <c r="FX2072" s="316"/>
      <c r="FY2072" s="316"/>
      <c r="FZ2072" s="316"/>
      <c r="GA2072" s="316"/>
      <c r="GB2072" s="316"/>
      <c r="GC2072" s="316"/>
      <c r="GD2072" s="316"/>
      <c r="GE2072" s="316"/>
      <c r="GF2072" s="316"/>
      <c r="GG2072" s="316"/>
      <c r="GH2072" s="316"/>
      <c r="GI2072" s="316"/>
      <c r="GJ2072" s="316"/>
      <c r="GK2072" s="316"/>
      <c r="GL2072" s="316"/>
      <c r="GM2072" s="316"/>
      <c r="GN2072" s="316"/>
      <c r="GO2072" s="316"/>
      <c r="GP2072" s="316"/>
      <c r="GQ2072" s="316"/>
      <c r="GR2072" s="316"/>
      <c r="GS2072" s="316"/>
      <c r="GT2072" s="316"/>
      <c r="GU2072" s="316"/>
      <c r="GV2072" s="316"/>
      <c r="GW2072" s="316"/>
      <c r="GX2072" s="316"/>
      <c r="GY2072" s="316"/>
      <c r="GZ2072" s="316"/>
      <c r="HA2072" s="316"/>
      <c r="HB2072" s="316"/>
      <c r="HC2072" s="316"/>
      <c r="HD2072" s="316"/>
      <c r="HE2072" s="316"/>
      <c r="HF2072" s="316"/>
      <c r="HG2072" s="316"/>
      <c r="HH2072" s="316"/>
      <c r="HI2072" s="316"/>
      <c r="HJ2072" s="316"/>
      <c r="HK2072" s="316"/>
      <c r="HL2072" s="316"/>
      <c r="HM2072" s="316"/>
      <c r="HN2072" s="316"/>
      <c r="HO2072" s="316"/>
      <c r="HP2072" s="316"/>
      <c r="HQ2072" s="316"/>
      <c r="HR2072" s="316"/>
      <c r="HS2072" s="316"/>
      <c r="HT2072" s="316"/>
      <c r="HU2072" s="316"/>
      <c r="HV2072" s="316"/>
      <c r="HW2072" s="316"/>
      <c r="HX2072" s="316"/>
      <c r="HY2072" s="316"/>
      <c r="HZ2072" s="316"/>
      <c r="IA2072" s="316"/>
      <c r="IB2072" s="316"/>
      <c r="IC2072" s="316"/>
      <c r="ID2072" s="316"/>
      <c r="IE2072" s="316"/>
      <c r="IF2072" s="316"/>
      <c r="IG2072" s="316"/>
      <c r="IH2072" s="316"/>
      <c r="II2072" s="316"/>
      <c r="IJ2072" s="316"/>
      <c r="IK2072" s="316"/>
      <c r="IL2072" s="316"/>
      <c r="IM2072" s="316"/>
      <c r="IN2072" s="316"/>
      <c r="IO2072" s="316"/>
      <c r="IP2072" s="316"/>
      <c r="IQ2072" s="316"/>
      <c r="IR2072" s="316"/>
      <c r="IS2072" s="316"/>
      <c r="IT2072" s="316"/>
      <c r="IU2072" s="316"/>
      <c r="IV2072" s="316"/>
    </row>
    <row r="2073" spans="1:256" s="314" customFormat="1">
      <c r="A2073" s="313"/>
      <c r="B2073" s="316" t="s">
        <v>932</v>
      </c>
      <c r="C2073" s="321"/>
      <c r="D2073" s="322"/>
      <c r="E2073" s="323"/>
      <c r="F2073" s="324"/>
      <c r="G2073" s="334"/>
      <c r="H2073" s="315"/>
      <c r="I2073" s="316"/>
      <c r="J2073" s="316"/>
      <c r="K2073" s="316"/>
      <c r="L2073" s="316"/>
      <c r="M2073" s="316"/>
      <c r="N2073" s="316"/>
      <c r="O2073" s="316"/>
      <c r="P2073" s="316"/>
      <c r="Q2073" s="316"/>
      <c r="R2073" s="316"/>
      <c r="S2073" s="316"/>
      <c r="T2073" s="316"/>
      <c r="U2073" s="316"/>
      <c r="V2073" s="316"/>
      <c r="W2073" s="316"/>
      <c r="X2073" s="316"/>
      <c r="Y2073" s="316"/>
      <c r="Z2073" s="316"/>
      <c r="AA2073" s="316"/>
      <c r="AB2073" s="316"/>
      <c r="AC2073" s="316"/>
      <c r="AD2073" s="316"/>
      <c r="AE2073" s="316"/>
      <c r="AF2073" s="316"/>
      <c r="AG2073" s="316"/>
      <c r="AH2073" s="316"/>
      <c r="AI2073" s="316"/>
      <c r="AJ2073" s="316"/>
      <c r="AK2073" s="316"/>
      <c r="AL2073" s="316"/>
      <c r="AM2073" s="316"/>
      <c r="AN2073" s="316"/>
      <c r="AO2073" s="316"/>
      <c r="AP2073" s="316"/>
      <c r="AQ2073" s="316"/>
      <c r="AR2073" s="316"/>
      <c r="AS2073" s="316"/>
      <c r="AT2073" s="316"/>
      <c r="AU2073" s="316"/>
      <c r="AV2073" s="316"/>
      <c r="AW2073" s="316"/>
      <c r="AX2073" s="316"/>
      <c r="AY2073" s="316"/>
      <c r="AZ2073" s="316"/>
      <c r="BA2073" s="316"/>
      <c r="BB2073" s="316"/>
      <c r="BC2073" s="316"/>
      <c r="BD2073" s="316"/>
      <c r="BE2073" s="316"/>
      <c r="BF2073" s="316"/>
      <c r="BG2073" s="316"/>
      <c r="BH2073" s="316"/>
      <c r="BI2073" s="316"/>
      <c r="BJ2073" s="316"/>
      <c r="BK2073" s="316"/>
      <c r="BL2073" s="316"/>
      <c r="BM2073" s="316"/>
      <c r="BN2073" s="316"/>
      <c r="BO2073" s="316"/>
      <c r="BP2073" s="316"/>
      <c r="BQ2073" s="316"/>
      <c r="BR2073" s="316"/>
      <c r="BS2073" s="316"/>
      <c r="BT2073" s="316"/>
      <c r="BU2073" s="316"/>
      <c r="BV2073" s="316"/>
      <c r="BW2073" s="316"/>
      <c r="BX2073" s="316"/>
      <c r="BY2073" s="316"/>
      <c r="BZ2073" s="316"/>
      <c r="CA2073" s="316"/>
      <c r="CB2073" s="316"/>
      <c r="CC2073" s="316"/>
      <c r="CD2073" s="316"/>
      <c r="CE2073" s="316"/>
      <c r="CF2073" s="316"/>
      <c r="CG2073" s="316"/>
      <c r="CH2073" s="316"/>
      <c r="CI2073" s="316"/>
      <c r="CJ2073" s="316"/>
      <c r="CK2073" s="316"/>
      <c r="CL2073" s="316"/>
      <c r="CM2073" s="316"/>
      <c r="CN2073" s="316"/>
      <c r="CO2073" s="316"/>
      <c r="CP2073" s="316"/>
      <c r="CQ2073" s="316"/>
      <c r="CR2073" s="316"/>
      <c r="CS2073" s="316"/>
      <c r="CT2073" s="316"/>
      <c r="CU2073" s="316"/>
      <c r="CV2073" s="316"/>
      <c r="CW2073" s="316"/>
      <c r="CX2073" s="316"/>
      <c r="CY2073" s="316"/>
      <c r="CZ2073" s="316"/>
      <c r="DA2073" s="316"/>
      <c r="DB2073" s="316"/>
      <c r="DC2073" s="316"/>
      <c r="DD2073" s="316"/>
      <c r="DE2073" s="316"/>
      <c r="DF2073" s="316"/>
      <c r="DG2073" s="316"/>
      <c r="DH2073" s="316"/>
      <c r="DI2073" s="316"/>
      <c r="DJ2073" s="316"/>
      <c r="DK2073" s="316"/>
      <c r="DL2073" s="316"/>
      <c r="DM2073" s="316"/>
      <c r="DN2073" s="316"/>
      <c r="DO2073" s="316"/>
      <c r="DP2073" s="316"/>
      <c r="DQ2073" s="316"/>
      <c r="DR2073" s="316"/>
      <c r="DS2073" s="316"/>
      <c r="DT2073" s="316"/>
      <c r="DU2073" s="316"/>
      <c r="DV2073" s="316"/>
      <c r="DW2073" s="316"/>
      <c r="DX2073" s="316"/>
      <c r="DY2073" s="316"/>
      <c r="DZ2073" s="316"/>
      <c r="EA2073" s="316"/>
      <c r="EB2073" s="316"/>
      <c r="EC2073" s="316"/>
      <c r="ED2073" s="316"/>
      <c r="EE2073" s="316"/>
      <c r="EF2073" s="316"/>
      <c r="EG2073" s="316"/>
      <c r="EH2073" s="316"/>
      <c r="EI2073" s="316"/>
      <c r="EJ2073" s="316"/>
      <c r="EK2073" s="316"/>
      <c r="EL2073" s="316"/>
      <c r="EM2073" s="316"/>
      <c r="EN2073" s="316"/>
      <c r="EO2073" s="316"/>
      <c r="EP2073" s="316"/>
      <c r="EQ2073" s="316"/>
      <c r="ER2073" s="316"/>
      <c r="ES2073" s="316"/>
      <c r="ET2073" s="316"/>
      <c r="EU2073" s="316"/>
      <c r="EV2073" s="316"/>
      <c r="EW2073" s="316"/>
      <c r="EX2073" s="316"/>
      <c r="EY2073" s="316"/>
      <c r="EZ2073" s="316"/>
      <c r="FA2073" s="316"/>
      <c r="FB2073" s="316"/>
      <c r="FC2073" s="316"/>
      <c r="FD2073" s="316"/>
      <c r="FE2073" s="316"/>
      <c r="FF2073" s="316"/>
      <c r="FG2073" s="316"/>
      <c r="FH2073" s="316"/>
      <c r="FI2073" s="316"/>
      <c r="FJ2073" s="316"/>
      <c r="FK2073" s="316"/>
      <c r="FL2073" s="316"/>
      <c r="FM2073" s="316"/>
      <c r="FN2073" s="316"/>
      <c r="FO2073" s="316"/>
      <c r="FP2073" s="316"/>
      <c r="FQ2073" s="316"/>
      <c r="FR2073" s="316"/>
      <c r="FS2073" s="316"/>
      <c r="FT2073" s="316"/>
      <c r="FU2073" s="316"/>
      <c r="FV2073" s="316"/>
      <c r="FW2073" s="316"/>
      <c r="FX2073" s="316"/>
      <c r="FY2073" s="316"/>
      <c r="FZ2073" s="316"/>
      <c r="GA2073" s="316"/>
      <c r="GB2073" s="316"/>
      <c r="GC2073" s="316"/>
      <c r="GD2073" s="316"/>
      <c r="GE2073" s="316"/>
      <c r="GF2073" s="316"/>
      <c r="GG2073" s="316"/>
      <c r="GH2073" s="316"/>
      <c r="GI2073" s="316"/>
      <c r="GJ2073" s="316"/>
      <c r="GK2073" s="316"/>
      <c r="GL2073" s="316"/>
      <c r="GM2073" s="316"/>
      <c r="GN2073" s="316"/>
      <c r="GO2073" s="316"/>
      <c r="GP2073" s="316"/>
      <c r="GQ2073" s="316"/>
      <c r="GR2073" s="316"/>
      <c r="GS2073" s="316"/>
      <c r="GT2073" s="316"/>
      <c r="GU2073" s="316"/>
      <c r="GV2073" s="316"/>
      <c r="GW2073" s="316"/>
      <c r="GX2073" s="316"/>
      <c r="GY2073" s="316"/>
      <c r="GZ2073" s="316"/>
      <c r="HA2073" s="316"/>
      <c r="HB2073" s="316"/>
      <c r="HC2073" s="316"/>
      <c r="HD2073" s="316"/>
      <c r="HE2073" s="316"/>
      <c r="HF2073" s="316"/>
      <c r="HG2073" s="316"/>
      <c r="HH2073" s="316"/>
      <c r="HI2073" s="316"/>
      <c r="HJ2073" s="316"/>
      <c r="HK2073" s="316"/>
      <c r="HL2073" s="316"/>
      <c r="HM2073" s="316"/>
      <c r="HN2073" s="316"/>
      <c r="HO2073" s="316"/>
      <c r="HP2073" s="316"/>
      <c r="HQ2073" s="316"/>
      <c r="HR2073" s="316"/>
      <c r="HS2073" s="316"/>
      <c r="HT2073" s="316"/>
      <c r="HU2073" s="316"/>
      <c r="HV2073" s="316"/>
      <c r="HW2073" s="316"/>
      <c r="HX2073" s="316"/>
      <c r="HY2073" s="316"/>
      <c r="HZ2073" s="316"/>
      <c r="IA2073" s="316"/>
      <c r="IB2073" s="316"/>
      <c r="IC2073" s="316"/>
      <c r="ID2073" s="316"/>
      <c r="IE2073" s="316"/>
      <c r="IF2073" s="316"/>
      <c r="IG2073" s="316"/>
      <c r="IH2073" s="316"/>
      <c r="II2073" s="316"/>
      <c r="IJ2073" s="316"/>
      <c r="IK2073" s="316"/>
      <c r="IL2073" s="316"/>
      <c r="IM2073" s="316"/>
      <c r="IN2073" s="316"/>
      <c r="IO2073" s="316"/>
      <c r="IP2073" s="316"/>
      <c r="IQ2073" s="316"/>
      <c r="IR2073" s="316"/>
      <c r="IS2073" s="316"/>
      <c r="IT2073" s="316"/>
      <c r="IU2073" s="316"/>
      <c r="IV2073" s="316"/>
    </row>
    <row r="2074" spans="1:256" s="314" customFormat="1" ht="14.25" customHeight="1">
      <c r="A2074" s="313"/>
      <c r="B2074" s="316"/>
      <c r="C2074" s="321"/>
      <c r="D2074" s="322"/>
      <c r="E2074" s="335"/>
      <c r="F2074" s="321"/>
      <c r="G2074" s="334"/>
      <c r="H2074" s="315"/>
      <c r="I2074" s="316"/>
      <c r="J2074" s="316"/>
      <c r="K2074" s="316"/>
      <c r="L2074" s="316"/>
      <c r="M2074" s="316"/>
      <c r="N2074" s="316"/>
      <c r="O2074" s="316"/>
      <c r="P2074" s="316"/>
      <c r="Q2074" s="316"/>
      <c r="R2074" s="316"/>
      <c r="S2074" s="316"/>
      <c r="T2074" s="316"/>
      <c r="U2074" s="316"/>
      <c r="V2074" s="316"/>
      <c r="W2074" s="316"/>
      <c r="X2074" s="316"/>
      <c r="Y2074" s="316"/>
      <c r="Z2074" s="316"/>
      <c r="AA2074" s="316"/>
      <c r="AB2074" s="316"/>
      <c r="AC2074" s="316"/>
      <c r="AD2074" s="316"/>
      <c r="AE2074" s="316"/>
      <c r="AF2074" s="316"/>
      <c r="AG2074" s="316"/>
      <c r="AH2074" s="316"/>
      <c r="AI2074" s="316"/>
      <c r="AJ2074" s="316"/>
      <c r="AK2074" s="316"/>
      <c r="AL2074" s="316"/>
      <c r="AM2074" s="316"/>
      <c r="AN2074" s="316"/>
      <c r="AO2074" s="316"/>
      <c r="AP2074" s="316"/>
      <c r="AQ2074" s="316"/>
      <c r="AR2074" s="316"/>
      <c r="AS2074" s="316"/>
      <c r="AT2074" s="316"/>
      <c r="AU2074" s="316"/>
      <c r="AV2074" s="316"/>
      <c r="AW2074" s="316"/>
      <c r="AX2074" s="316"/>
      <c r="AY2074" s="316"/>
      <c r="AZ2074" s="316"/>
      <c r="BA2074" s="316"/>
      <c r="BB2074" s="316"/>
      <c r="BC2074" s="316"/>
      <c r="BD2074" s="316"/>
      <c r="BE2074" s="316"/>
      <c r="BF2074" s="316"/>
      <c r="BG2074" s="316"/>
      <c r="BH2074" s="316"/>
      <c r="BI2074" s="316"/>
      <c r="BJ2074" s="316"/>
      <c r="BK2074" s="316"/>
      <c r="BL2074" s="316"/>
      <c r="BM2074" s="316"/>
      <c r="BN2074" s="316"/>
      <c r="BO2074" s="316"/>
      <c r="BP2074" s="316"/>
      <c r="BQ2074" s="316"/>
      <c r="BR2074" s="316"/>
      <c r="BS2074" s="316"/>
      <c r="BT2074" s="316"/>
      <c r="BU2074" s="316"/>
      <c r="BV2074" s="316"/>
      <c r="BW2074" s="316"/>
      <c r="BX2074" s="316"/>
      <c r="BY2074" s="316"/>
      <c r="BZ2074" s="316"/>
      <c r="CA2074" s="316"/>
      <c r="CB2074" s="316"/>
      <c r="CC2074" s="316"/>
      <c r="CD2074" s="316"/>
      <c r="CE2074" s="316"/>
      <c r="CF2074" s="316"/>
      <c r="CG2074" s="316"/>
      <c r="CH2074" s="316"/>
      <c r="CI2074" s="316"/>
      <c r="CJ2074" s="316"/>
      <c r="CK2074" s="316"/>
      <c r="CL2074" s="316"/>
      <c r="CM2074" s="316"/>
      <c r="CN2074" s="316"/>
      <c r="CO2074" s="316"/>
      <c r="CP2074" s="316"/>
      <c r="CQ2074" s="316"/>
      <c r="CR2074" s="316"/>
      <c r="CS2074" s="316"/>
      <c r="CT2074" s="316"/>
      <c r="CU2074" s="316"/>
      <c r="CV2074" s="316"/>
      <c r="CW2074" s="316"/>
      <c r="CX2074" s="316"/>
      <c r="CY2074" s="316"/>
      <c r="CZ2074" s="316"/>
      <c r="DA2074" s="316"/>
      <c r="DB2074" s="316"/>
      <c r="DC2074" s="316"/>
      <c r="DD2074" s="316"/>
      <c r="DE2074" s="316"/>
      <c r="DF2074" s="316"/>
      <c r="DG2074" s="316"/>
      <c r="DH2074" s="316"/>
      <c r="DI2074" s="316"/>
      <c r="DJ2074" s="316"/>
      <c r="DK2074" s="316"/>
      <c r="DL2074" s="316"/>
      <c r="DM2074" s="316"/>
      <c r="DN2074" s="316"/>
      <c r="DO2074" s="316"/>
      <c r="DP2074" s="316"/>
      <c r="DQ2074" s="316"/>
      <c r="DR2074" s="316"/>
      <c r="DS2074" s="316"/>
      <c r="DT2074" s="316"/>
      <c r="DU2074" s="316"/>
      <c r="DV2074" s="316"/>
      <c r="DW2074" s="316"/>
      <c r="DX2074" s="316"/>
      <c r="DY2074" s="316"/>
      <c r="DZ2074" s="316"/>
      <c r="EA2074" s="316"/>
      <c r="EB2074" s="316"/>
      <c r="EC2074" s="316"/>
      <c r="ED2074" s="316"/>
      <c r="EE2074" s="316"/>
      <c r="EF2074" s="316"/>
      <c r="EG2074" s="316"/>
      <c r="EH2074" s="316"/>
      <c r="EI2074" s="316"/>
      <c r="EJ2074" s="316"/>
      <c r="EK2074" s="316"/>
      <c r="EL2074" s="316"/>
      <c r="EM2074" s="316"/>
      <c r="EN2074" s="316"/>
      <c r="EO2074" s="316"/>
      <c r="EP2074" s="316"/>
      <c r="EQ2074" s="316"/>
      <c r="ER2074" s="316"/>
      <c r="ES2074" s="316"/>
      <c r="ET2074" s="316"/>
      <c r="EU2074" s="316"/>
      <c r="EV2074" s="316"/>
      <c r="EW2074" s="316"/>
      <c r="EX2074" s="316"/>
      <c r="EY2074" s="316"/>
      <c r="EZ2074" s="316"/>
      <c r="FA2074" s="316"/>
      <c r="FB2074" s="316"/>
      <c r="FC2074" s="316"/>
      <c r="FD2074" s="316"/>
      <c r="FE2074" s="316"/>
      <c r="FF2074" s="316"/>
      <c r="FG2074" s="316"/>
      <c r="FH2074" s="316"/>
      <c r="FI2074" s="316"/>
      <c r="FJ2074" s="316"/>
      <c r="FK2074" s="316"/>
      <c r="FL2074" s="316"/>
      <c r="FM2074" s="316"/>
      <c r="FN2074" s="316"/>
      <c r="FO2074" s="316"/>
      <c r="FP2074" s="316"/>
      <c r="FQ2074" s="316"/>
      <c r="FR2074" s="316"/>
      <c r="FS2074" s="316"/>
      <c r="FT2074" s="316"/>
      <c r="FU2074" s="316"/>
      <c r="FV2074" s="316"/>
      <c r="FW2074" s="316"/>
      <c r="FX2074" s="316"/>
      <c r="FY2074" s="316"/>
      <c r="FZ2074" s="316"/>
      <c r="GA2074" s="316"/>
      <c r="GB2074" s="316"/>
      <c r="GC2074" s="316"/>
      <c r="GD2074" s="316"/>
      <c r="GE2074" s="316"/>
      <c r="GF2074" s="316"/>
      <c r="GG2074" s="316"/>
      <c r="GH2074" s="316"/>
      <c r="GI2074" s="316"/>
      <c r="GJ2074" s="316"/>
      <c r="GK2074" s="316"/>
      <c r="GL2074" s="316"/>
      <c r="GM2074" s="316"/>
      <c r="GN2074" s="316"/>
      <c r="GO2074" s="316"/>
      <c r="GP2074" s="316"/>
      <c r="GQ2074" s="316"/>
      <c r="GR2074" s="316"/>
      <c r="GS2074" s="316"/>
      <c r="GT2074" s="316"/>
      <c r="GU2074" s="316"/>
      <c r="GV2074" s="316"/>
      <c r="GW2074" s="316"/>
      <c r="GX2074" s="316"/>
      <c r="GY2074" s="316"/>
      <c r="GZ2074" s="316"/>
      <c r="HA2074" s="316"/>
      <c r="HB2074" s="316"/>
      <c r="HC2074" s="316"/>
      <c r="HD2074" s="316"/>
      <c r="HE2074" s="316"/>
      <c r="HF2074" s="316"/>
      <c r="HG2074" s="316"/>
      <c r="HH2074" s="316"/>
      <c r="HI2074" s="316"/>
      <c r="HJ2074" s="316"/>
      <c r="HK2074" s="316"/>
      <c r="HL2074" s="316"/>
      <c r="HM2074" s="316"/>
      <c r="HN2074" s="316"/>
      <c r="HO2074" s="316"/>
      <c r="HP2074" s="316"/>
      <c r="HQ2074" s="316"/>
      <c r="HR2074" s="316"/>
      <c r="HS2074" s="316"/>
      <c r="HT2074" s="316"/>
      <c r="HU2074" s="316"/>
      <c r="HV2074" s="316"/>
      <c r="HW2074" s="316"/>
      <c r="HX2074" s="316"/>
      <c r="HY2074" s="316"/>
      <c r="HZ2074" s="316"/>
      <c r="IA2074" s="316"/>
      <c r="IB2074" s="316"/>
      <c r="IC2074" s="316"/>
      <c r="ID2074" s="316"/>
      <c r="IE2074" s="316"/>
      <c r="IF2074" s="316"/>
      <c r="IG2074" s="316"/>
      <c r="IH2074" s="316"/>
      <c r="II2074" s="316"/>
      <c r="IJ2074" s="316"/>
      <c r="IK2074" s="316"/>
      <c r="IL2074" s="316"/>
      <c r="IM2074" s="316"/>
      <c r="IN2074" s="316"/>
      <c r="IO2074" s="316"/>
      <c r="IP2074" s="316"/>
      <c r="IQ2074" s="316"/>
      <c r="IR2074" s="316"/>
      <c r="IS2074" s="316"/>
      <c r="IT2074" s="316"/>
      <c r="IU2074" s="316"/>
      <c r="IV2074" s="316"/>
    </row>
    <row r="2075" spans="1:256">
      <c r="A2075" s="9"/>
      <c r="B2075" s="234" t="s">
        <v>933</v>
      </c>
      <c r="C2075" s="234"/>
      <c r="D2075" s="234"/>
      <c r="E2075" s="234"/>
      <c r="F2075" s="3" t="s">
        <v>35</v>
      </c>
      <c r="G2075" s="3">
        <f>SUM(G2066+G1971)</f>
        <v>0</v>
      </c>
      <c r="H2075" s="232"/>
      <c r="I2075" s="123"/>
      <c r="M2075" s="123"/>
      <c r="N2075" s="123"/>
      <c r="O2075" s="123"/>
      <c r="P2075" s="123"/>
      <c r="Q2075" s="123"/>
      <c r="R2075" s="123"/>
      <c r="S2075" s="123"/>
      <c r="T2075" s="123"/>
      <c r="U2075" s="123"/>
      <c r="V2075" s="123"/>
      <c r="W2075" s="123"/>
      <c r="X2075" s="123"/>
      <c r="Y2075" s="123"/>
      <c r="Z2075" s="123"/>
      <c r="AA2075" s="123"/>
      <c r="AB2075" s="123"/>
      <c r="AC2075" s="123"/>
      <c r="AD2075" s="123"/>
      <c r="AE2075" s="123"/>
      <c r="AF2075" s="123"/>
      <c r="AG2075" s="123"/>
      <c r="AH2075" s="123"/>
      <c r="AI2075" s="123"/>
      <c r="AJ2075" s="123"/>
      <c r="AK2075" s="123"/>
      <c r="AL2075" s="123"/>
      <c r="AM2075" s="123"/>
      <c r="AN2075" s="123"/>
      <c r="AO2075" s="123"/>
      <c r="AP2075" s="123"/>
      <c r="AQ2075" s="123"/>
      <c r="AR2075" s="123"/>
      <c r="AS2075" s="123"/>
      <c r="AT2075" s="123"/>
      <c r="AU2075" s="123"/>
      <c r="AV2075" s="123"/>
      <c r="AW2075" s="123"/>
      <c r="AX2075" s="123"/>
      <c r="AY2075" s="123"/>
      <c r="AZ2075" s="123"/>
      <c r="BA2075" s="123"/>
      <c r="BB2075" s="123"/>
      <c r="BC2075" s="123"/>
      <c r="BD2075" s="123"/>
      <c r="BE2075" s="123"/>
      <c r="BF2075" s="123"/>
      <c r="BG2075" s="123"/>
      <c r="BH2075" s="123"/>
      <c r="BI2075" s="123"/>
      <c r="BJ2075" s="123"/>
      <c r="BK2075" s="123"/>
      <c r="BL2075" s="123"/>
      <c r="BM2075" s="123"/>
      <c r="BN2075" s="123"/>
      <c r="BO2075" s="123"/>
      <c r="BP2075" s="123"/>
      <c r="BQ2075" s="123"/>
      <c r="BR2075" s="123"/>
      <c r="BS2075" s="123"/>
      <c r="BT2075" s="123"/>
      <c r="BU2075" s="123"/>
      <c r="BV2075" s="123"/>
      <c r="BW2075" s="123"/>
      <c r="BX2075" s="123"/>
      <c r="BY2075" s="123"/>
      <c r="BZ2075" s="123"/>
      <c r="CA2075" s="123"/>
      <c r="CB2075" s="123"/>
      <c r="CC2075" s="123"/>
      <c r="CD2075" s="123"/>
      <c r="CE2075" s="123"/>
      <c r="CF2075" s="123"/>
      <c r="CG2075" s="123"/>
      <c r="CH2075" s="123"/>
      <c r="CI2075" s="123"/>
      <c r="CJ2075" s="123"/>
      <c r="CK2075" s="123"/>
      <c r="CL2075" s="123"/>
      <c r="CM2075" s="123"/>
      <c r="CN2075" s="123"/>
      <c r="CO2075" s="123"/>
      <c r="CP2075" s="123"/>
      <c r="CQ2075" s="123"/>
      <c r="CR2075" s="123"/>
      <c r="CS2075" s="123"/>
      <c r="CT2075" s="123"/>
      <c r="CU2075" s="123"/>
      <c r="CV2075" s="123"/>
      <c r="CW2075" s="123"/>
      <c r="CX2075" s="123"/>
      <c r="CY2075" s="123"/>
      <c r="CZ2075" s="123"/>
      <c r="DA2075" s="123"/>
      <c r="DB2075" s="123"/>
      <c r="DC2075" s="123"/>
      <c r="DD2075" s="123"/>
      <c r="DE2075" s="123"/>
      <c r="DF2075" s="123"/>
      <c r="DG2075" s="123"/>
      <c r="DH2075" s="123"/>
      <c r="DI2075" s="123"/>
      <c r="DJ2075" s="123"/>
      <c r="DK2075" s="123"/>
      <c r="DL2075" s="123"/>
      <c r="DM2075" s="123"/>
      <c r="DN2075" s="123"/>
      <c r="DO2075" s="123"/>
      <c r="DP2075" s="123"/>
      <c r="DQ2075" s="123"/>
      <c r="DR2075" s="123"/>
      <c r="DS2075" s="123"/>
      <c r="DT2075" s="123"/>
      <c r="DU2075" s="123"/>
      <c r="DV2075" s="123"/>
      <c r="DW2075" s="123"/>
      <c r="DX2075" s="123"/>
      <c r="DY2075" s="123"/>
      <c r="DZ2075" s="123"/>
      <c r="EA2075" s="123"/>
      <c r="EB2075" s="123"/>
      <c r="EC2075" s="123"/>
      <c r="ED2075" s="123"/>
      <c r="EE2075" s="123"/>
      <c r="EF2075" s="123"/>
      <c r="EG2075" s="123"/>
      <c r="EH2075" s="123"/>
      <c r="EI2075" s="123"/>
      <c r="EJ2075" s="123"/>
      <c r="EK2075" s="123"/>
      <c r="EL2075" s="123"/>
      <c r="EM2075" s="123"/>
      <c r="EN2075" s="123"/>
      <c r="EO2075" s="123"/>
      <c r="EP2075" s="123"/>
      <c r="EQ2075" s="123"/>
      <c r="ER2075" s="123"/>
      <c r="ES2075" s="123"/>
      <c r="ET2075" s="123"/>
      <c r="EU2075" s="123"/>
      <c r="EV2075" s="123"/>
      <c r="EW2075" s="123"/>
      <c r="EX2075" s="123"/>
      <c r="EY2075" s="123"/>
      <c r="EZ2075" s="123"/>
      <c r="FA2075" s="123"/>
      <c r="FB2075" s="123"/>
      <c r="FC2075" s="123"/>
      <c r="FD2075" s="123"/>
      <c r="FE2075" s="123"/>
      <c r="FF2075" s="123"/>
      <c r="FG2075" s="123"/>
      <c r="FH2075" s="123"/>
      <c r="FI2075" s="123"/>
      <c r="FJ2075" s="123"/>
      <c r="FK2075" s="123"/>
      <c r="FL2075" s="123"/>
      <c r="FM2075" s="123"/>
      <c r="FN2075" s="123"/>
      <c r="FO2075" s="123"/>
      <c r="FP2075" s="123"/>
      <c r="FQ2075" s="123"/>
      <c r="FR2075" s="123"/>
      <c r="FS2075" s="123"/>
      <c r="FT2075" s="123"/>
      <c r="FU2075" s="123"/>
      <c r="FV2075" s="123"/>
      <c r="FW2075" s="123"/>
      <c r="FX2075" s="123"/>
      <c r="FY2075" s="123"/>
      <c r="FZ2075" s="123"/>
      <c r="GA2075" s="123"/>
      <c r="GB2075" s="123"/>
      <c r="GC2075" s="123"/>
      <c r="GD2075" s="123"/>
      <c r="GE2075" s="123"/>
      <c r="GF2075" s="123"/>
      <c r="GG2075" s="123"/>
      <c r="GH2075" s="123"/>
      <c r="GI2075" s="123"/>
      <c r="GJ2075" s="123"/>
      <c r="GK2075" s="123"/>
      <c r="GL2075" s="123"/>
      <c r="GM2075" s="123"/>
      <c r="GN2075" s="123"/>
      <c r="GO2075" s="123"/>
      <c r="GP2075" s="123"/>
      <c r="GQ2075" s="123"/>
      <c r="GR2075" s="123"/>
      <c r="GS2075" s="123"/>
      <c r="GT2075" s="123"/>
      <c r="GU2075" s="123"/>
      <c r="GV2075" s="123"/>
      <c r="GW2075" s="123"/>
      <c r="GX2075" s="123"/>
      <c r="GY2075" s="123"/>
      <c r="GZ2075" s="123"/>
      <c r="HA2075" s="123"/>
      <c r="HB2075" s="123"/>
      <c r="HC2075" s="123"/>
      <c r="HD2075" s="123"/>
      <c r="HE2075" s="123"/>
      <c r="HF2075" s="123"/>
      <c r="HG2075" s="123"/>
      <c r="HH2075" s="123"/>
      <c r="HI2075" s="123"/>
      <c r="HJ2075" s="123"/>
      <c r="HK2075" s="123"/>
      <c r="HL2075" s="123"/>
      <c r="HM2075" s="123"/>
      <c r="HN2075" s="123"/>
      <c r="HO2075" s="123"/>
      <c r="HP2075" s="123"/>
      <c r="HQ2075" s="123"/>
      <c r="HR2075" s="123"/>
      <c r="HS2075" s="123"/>
      <c r="HT2075" s="123"/>
      <c r="HU2075" s="123"/>
      <c r="HV2075" s="123"/>
      <c r="HW2075" s="123"/>
      <c r="HX2075" s="123"/>
      <c r="HY2075" s="123"/>
      <c r="HZ2075" s="123"/>
      <c r="IA2075" s="123"/>
      <c r="IB2075" s="123"/>
      <c r="IC2075" s="123"/>
      <c r="ID2075" s="123"/>
      <c r="IE2075" s="123"/>
      <c r="IF2075" s="123"/>
      <c r="IG2075" s="123"/>
      <c r="IH2075" s="123"/>
      <c r="II2075" s="123"/>
      <c r="IJ2075" s="123"/>
      <c r="IK2075" s="123"/>
      <c r="IL2075" s="123"/>
      <c r="IM2075" s="123"/>
      <c r="IN2075" s="123"/>
      <c r="IO2075" s="123"/>
      <c r="IP2075" s="123"/>
      <c r="IQ2075" s="123"/>
      <c r="IR2075" s="123"/>
      <c r="IS2075" s="123"/>
      <c r="IT2075" s="123"/>
      <c r="IU2075" s="123"/>
      <c r="IV2075" s="123"/>
    </row>
    <row r="2076" spans="1:256">
      <c r="A2076" s="9"/>
      <c r="B2076" s="235"/>
      <c r="D2076" s="338"/>
      <c r="F2076" s="3"/>
      <c r="G2076" s="3"/>
      <c r="H2076" s="339"/>
      <c r="I2076" s="123"/>
      <c r="M2076" s="123"/>
      <c r="N2076" s="123"/>
      <c r="O2076" s="123"/>
      <c r="P2076" s="123"/>
      <c r="Q2076" s="123"/>
      <c r="R2076" s="123"/>
      <c r="S2076" s="123"/>
      <c r="T2076" s="123"/>
      <c r="U2076" s="123"/>
      <c r="V2076" s="123"/>
      <c r="W2076" s="123"/>
      <c r="X2076" s="123"/>
      <c r="Y2076" s="123"/>
      <c r="Z2076" s="123"/>
      <c r="AA2076" s="123"/>
      <c r="AB2076" s="123"/>
      <c r="AC2076" s="123"/>
      <c r="AD2076" s="123"/>
      <c r="AE2076" s="123"/>
      <c r="AF2076" s="123"/>
      <c r="AG2076" s="123"/>
      <c r="AH2076" s="123"/>
      <c r="AI2076" s="123"/>
      <c r="AJ2076" s="123"/>
      <c r="AK2076" s="123"/>
      <c r="AL2076" s="123"/>
      <c r="AM2076" s="123"/>
      <c r="AN2076" s="123"/>
      <c r="AO2076" s="123"/>
      <c r="AP2076" s="123"/>
      <c r="AQ2076" s="123"/>
      <c r="AR2076" s="123"/>
      <c r="AS2076" s="123"/>
      <c r="AT2076" s="123"/>
      <c r="AU2076" s="123"/>
      <c r="AV2076" s="123"/>
      <c r="AW2076" s="123"/>
      <c r="AX2076" s="123"/>
      <c r="AY2076" s="123"/>
      <c r="AZ2076" s="123"/>
      <c r="BA2076" s="123"/>
      <c r="BB2076" s="123"/>
      <c r="BC2076" s="123"/>
      <c r="BD2076" s="123"/>
      <c r="BE2076" s="123"/>
      <c r="BF2076" s="123"/>
      <c r="BG2076" s="123"/>
      <c r="BH2076" s="123"/>
      <c r="BI2076" s="123"/>
      <c r="BJ2076" s="123"/>
      <c r="BK2076" s="123"/>
      <c r="BL2076" s="123"/>
      <c r="BM2076" s="123"/>
      <c r="BN2076" s="123"/>
      <c r="BO2076" s="123"/>
      <c r="BP2076" s="123"/>
      <c r="BQ2076" s="123"/>
      <c r="BR2076" s="123"/>
      <c r="BS2076" s="123"/>
      <c r="BT2076" s="123"/>
      <c r="BU2076" s="123"/>
      <c r="BV2076" s="123"/>
      <c r="BW2076" s="123"/>
      <c r="BX2076" s="123"/>
      <c r="BY2076" s="123"/>
      <c r="BZ2076" s="123"/>
      <c r="CA2076" s="123"/>
      <c r="CB2076" s="123"/>
      <c r="CC2076" s="123"/>
      <c r="CD2076" s="123"/>
      <c r="CE2076" s="123"/>
      <c r="CF2076" s="123"/>
      <c r="CG2076" s="123"/>
      <c r="CH2076" s="123"/>
      <c r="CI2076" s="123"/>
      <c r="CJ2076" s="123"/>
      <c r="CK2076" s="123"/>
      <c r="CL2076" s="123"/>
      <c r="CM2076" s="123"/>
      <c r="CN2076" s="123"/>
      <c r="CO2076" s="123"/>
      <c r="CP2076" s="123"/>
      <c r="CQ2076" s="123"/>
      <c r="CR2076" s="123"/>
      <c r="CS2076" s="123"/>
      <c r="CT2076" s="123"/>
      <c r="CU2076" s="123"/>
      <c r="CV2076" s="123"/>
      <c r="CW2076" s="123"/>
      <c r="CX2076" s="123"/>
      <c r="CY2076" s="123"/>
      <c r="CZ2076" s="123"/>
      <c r="DA2076" s="123"/>
      <c r="DB2076" s="123"/>
      <c r="DC2076" s="123"/>
      <c r="DD2076" s="123"/>
      <c r="DE2076" s="123"/>
      <c r="DF2076" s="123"/>
      <c r="DG2076" s="123"/>
      <c r="DH2076" s="123"/>
      <c r="DI2076" s="123"/>
      <c r="DJ2076" s="123"/>
      <c r="DK2076" s="123"/>
      <c r="DL2076" s="123"/>
      <c r="DM2076" s="123"/>
      <c r="DN2076" s="123"/>
      <c r="DO2076" s="123"/>
      <c r="DP2076" s="123"/>
      <c r="DQ2076" s="123"/>
      <c r="DR2076" s="123"/>
      <c r="DS2076" s="123"/>
      <c r="DT2076" s="123"/>
      <c r="DU2076" s="123"/>
      <c r="DV2076" s="123"/>
      <c r="DW2076" s="123"/>
      <c r="DX2076" s="123"/>
      <c r="DY2076" s="123"/>
      <c r="DZ2076" s="123"/>
      <c r="EA2076" s="123"/>
      <c r="EB2076" s="123"/>
      <c r="EC2076" s="123"/>
      <c r="ED2076" s="123"/>
      <c r="EE2076" s="123"/>
      <c r="EF2076" s="123"/>
      <c r="EG2076" s="123"/>
      <c r="EH2076" s="123"/>
      <c r="EI2076" s="123"/>
      <c r="EJ2076" s="123"/>
      <c r="EK2076" s="123"/>
      <c r="EL2076" s="123"/>
      <c r="EM2076" s="123"/>
      <c r="EN2076" s="123"/>
      <c r="EO2076" s="123"/>
      <c r="EP2076" s="123"/>
      <c r="EQ2076" s="123"/>
      <c r="ER2076" s="123"/>
      <c r="ES2076" s="123"/>
      <c r="ET2076" s="123"/>
      <c r="EU2076" s="123"/>
      <c r="EV2076" s="123"/>
      <c r="EW2076" s="123"/>
      <c r="EX2076" s="123"/>
      <c r="EY2076" s="123"/>
      <c r="EZ2076" s="123"/>
      <c r="FA2076" s="123"/>
      <c r="FB2076" s="123"/>
      <c r="FC2076" s="123"/>
      <c r="FD2076" s="123"/>
      <c r="FE2076" s="123"/>
      <c r="FF2076" s="123"/>
      <c r="FG2076" s="123"/>
      <c r="FH2076" s="123"/>
      <c r="FI2076" s="123"/>
      <c r="FJ2076" s="123"/>
      <c r="FK2076" s="123"/>
      <c r="FL2076" s="123"/>
      <c r="FM2076" s="123"/>
      <c r="FN2076" s="123"/>
      <c r="FO2076" s="123"/>
      <c r="FP2076" s="123"/>
      <c r="FQ2076" s="123"/>
      <c r="FR2076" s="123"/>
      <c r="FS2076" s="123"/>
      <c r="FT2076" s="123"/>
      <c r="FU2076" s="123"/>
      <c r="FV2076" s="123"/>
      <c r="FW2076" s="123"/>
      <c r="FX2076" s="123"/>
      <c r="FY2076" s="123"/>
      <c r="FZ2076" s="123"/>
      <c r="GA2076" s="123"/>
      <c r="GB2076" s="123"/>
      <c r="GC2076" s="123"/>
      <c r="GD2076" s="123"/>
      <c r="GE2076" s="123"/>
      <c r="GF2076" s="123"/>
      <c r="GG2076" s="123"/>
      <c r="GH2076" s="123"/>
      <c r="GI2076" s="123"/>
      <c r="GJ2076" s="123"/>
      <c r="GK2076" s="123"/>
      <c r="GL2076" s="123"/>
      <c r="GM2076" s="123"/>
      <c r="GN2076" s="123"/>
      <c r="GO2076" s="123"/>
      <c r="GP2076" s="123"/>
      <c r="GQ2076" s="123"/>
      <c r="GR2076" s="123"/>
      <c r="GS2076" s="123"/>
      <c r="GT2076" s="123"/>
      <c r="GU2076" s="123"/>
      <c r="GV2076" s="123"/>
      <c r="GW2076" s="123"/>
      <c r="GX2076" s="123"/>
      <c r="GY2076" s="123"/>
      <c r="GZ2076" s="123"/>
      <c r="HA2076" s="123"/>
      <c r="HB2076" s="123"/>
      <c r="HC2076" s="123"/>
      <c r="HD2076" s="123"/>
      <c r="HE2076" s="123"/>
      <c r="HF2076" s="123"/>
      <c r="HG2076" s="123"/>
      <c r="HH2076" s="123"/>
      <c r="HI2076" s="123"/>
      <c r="HJ2076" s="123"/>
      <c r="HK2076" s="123"/>
      <c r="HL2076" s="123"/>
      <c r="HM2076" s="123"/>
      <c r="HN2076" s="123"/>
      <c r="HO2076" s="123"/>
      <c r="HP2076" s="123"/>
      <c r="HQ2076" s="123"/>
      <c r="HR2076" s="123"/>
      <c r="HS2076" s="123"/>
      <c r="HT2076" s="123"/>
      <c r="HU2076" s="123"/>
      <c r="HV2076" s="123"/>
      <c r="HW2076" s="123"/>
      <c r="HX2076" s="123"/>
      <c r="HY2076" s="123"/>
      <c r="HZ2076" s="123"/>
      <c r="IA2076" s="123"/>
      <c r="IB2076" s="123"/>
      <c r="IC2076" s="123"/>
      <c r="ID2076" s="123"/>
      <c r="IE2076" s="123"/>
      <c r="IF2076" s="123"/>
      <c r="IG2076" s="123"/>
      <c r="IH2076" s="123"/>
      <c r="II2076" s="123"/>
      <c r="IJ2076" s="123"/>
      <c r="IK2076" s="123"/>
      <c r="IL2076" s="123"/>
      <c r="IM2076" s="123"/>
      <c r="IN2076" s="123"/>
      <c r="IO2076" s="123"/>
      <c r="IP2076" s="123"/>
      <c r="IQ2076" s="123"/>
      <c r="IR2076" s="123"/>
      <c r="IS2076" s="123"/>
      <c r="IT2076" s="123"/>
      <c r="IU2076" s="123"/>
      <c r="IV2076" s="123"/>
    </row>
    <row r="2077" spans="1:256" s="314" customFormat="1" ht="14.25" customHeight="1">
      <c r="A2077" s="313"/>
      <c r="B2077" s="316"/>
      <c r="C2077" s="321"/>
      <c r="D2077" s="322"/>
      <c r="E2077" s="335"/>
      <c r="F2077" s="321"/>
      <c r="G2077" s="340"/>
      <c r="H2077" s="315"/>
      <c r="I2077" s="316"/>
      <c r="J2077" s="316"/>
      <c r="K2077" s="316"/>
      <c r="L2077" s="316"/>
      <c r="M2077" s="316"/>
      <c r="N2077" s="316"/>
      <c r="O2077" s="316"/>
      <c r="P2077" s="316"/>
      <c r="Q2077" s="316"/>
      <c r="R2077" s="316"/>
      <c r="S2077" s="316"/>
      <c r="T2077" s="316"/>
      <c r="U2077" s="316"/>
      <c r="V2077" s="316"/>
      <c r="W2077" s="316"/>
      <c r="X2077" s="316"/>
      <c r="Y2077" s="316"/>
      <c r="Z2077" s="316"/>
      <c r="AA2077" s="316"/>
      <c r="AB2077" s="316"/>
      <c r="AC2077" s="316"/>
      <c r="AD2077" s="316"/>
      <c r="AE2077" s="316"/>
      <c r="AF2077" s="316"/>
      <c r="AG2077" s="316"/>
      <c r="AH2077" s="316"/>
      <c r="AI2077" s="316"/>
      <c r="AJ2077" s="316"/>
      <c r="AK2077" s="316"/>
      <c r="AL2077" s="316"/>
      <c r="AM2077" s="316"/>
      <c r="AN2077" s="316"/>
      <c r="AO2077" s="316"/>
      <c r="AP2077" s="316"/>
      <c r="AQ2077" s="316"/>
      <c r="AR2077" s="316"/>
      <c r="AS2077" s="316"/>
      <c r="AT2077" s="316"/>
      <c r="AU2077" s="316"/>
      <c r="AV2077" s="316"/>
      <c r="AW2077" s="316"/>
      <c r="AX2077" s="316"/>
      <c r="AY2077" s="316"/>
      <c r="AZ2077" s="316"/>
      <c r="BA2077" s="316"/>
      <c r="BB2077" s="316"/>
      <c r="BC2077" s="316"/>
      <c r="BD2077" s="316"/>
      <c r="BE2077" s="316"/>
      <c r="BF2077" s="316"/>
      <c r="BG2077" s="316"/>
      <c r="BH2077" s="316"/>
      <c r="BI2077" s="316"/>
      <c r="BJ2077" s="316"/>
      <c r="BK2077" s="316"/>
      <c r="BL2077" s="316"/>
      <c r="BM2077" s="316"/>
      <c r="BN2077" s="316"/>
      <c r="BO2077" s="316"/>
      <c r="BP2077" s="316"/>
      <c r="BQ2077" s="316"/>
      <c r="BR2077" s="316"/>
      <c r="BS2077" s="316"/>
      <c r="BT2077" s="316"/>
      <c r="BU2077" s="316"/>
      <c r="BV2077" s="316"/>
      <c r="BW2077" s="316"/>
      <c r="BX2077" s="316"/>
      <c r="BY2077" s="316"/>
      <c r="BZ2077" s="316"/>
      <c r="CA2077" s="316"/>
      <c r="CB2077" s="316"/>
      <c r="CC2077" s="316"/>
      <c r="CD2077" s="316"/>
      <c r="CE2077" s="316"/>
      <c r="CF2077" s="316"/>
      <c r="CG2077" s="316"/>
      <c r="CH2077" s="316"/>
      <c r="CI2077" s="316"/>
      <c r="CJ2077" s="316"/>
      <c r="CK2077" s="316"/>
      <c r="CL2077" s="316"/>
      <c r="CM2077" s="316"/>
      <c r="CN2077" s="316"/>
      <c r="CO2077" s="316"/>
      <c r="CP2077" s="316"/>
      <c r="CQ2077" s="316"/>
      <c r="CR2077" s="316"/>
      <c r="CS2077" s="316"/>
      <c r="CT2077" s="316"/>
      <c r="CU2077" s="316"/>
      <c r="CV2077" s="316"/>
      <c r="CW2077" s="316"/>
      <c r="CX2077" s="316"/>
      <c r="CY2077" s="316"/>
      <c r="CZ2077" s="316"/>
      <c r="DA2077" s="316"/>
      <c r="DB2077" s="316"/>
      <c r="DC2077" s="316"/>
      <c r="DD2077" s="316"/>
      <c r="DE2077" s="316"/>
      <c r="DF2077" s="316"/>
      <c r="DG2077" s="316"/>
      <c r="DH2077" s="316"/>
      <c r="DI2077" s="316"/>
      <c r="DJ2077" s="316"/>
      <c r="DK2077" s="316"/>
      <c r="DL2077" s="316"/>
      <c r="DM2077" s="316"/>
      <c r="DN2077" s="316"/>
      <c r="DO2077" s="316"/>
      <c r="DP2077" s="316"/>
      <c r="DQ2077" s="316"/>
      <c r="DR2077" s="316"/>
      <c r="DS2077" s="316"/>
      <c r="DT2077" s="316"/>
      <c r="DU2077" s="316"/>
      <c r="DV2077" s="316"/>
      <c r="DW2077" s="316"/>
      <c r="DX2077" s="316"/>
      <c r="DY2077" s="316"/>
      <c r="DZ2077" s="316"/>
      <c r="EA2077" s="316"/>
      <c r="EB2077" s="316"/>
      <c r="EC2077" s="316"/>
      <c r="ED2077" s="316"/>
      <c r="EE2077" s="316"/>
      <c r="EF2077" s="316"/>
      <c r="EG2077" s="316"/>
      <c r="EH2077" s="316"/>
      <c r="EI2077" s="316"/>
      <c r="EJ2077" s="316"/>
      <c r="EK2077" s="316"/>
      <c r="EL2077" s="316"/>
      <c r="EM2077" s="316"/>
      <c r="EN2077" s="316"/>
      <c r="EO2077" s="316"/>
      <c r="EP2077" s="316"/>
      <c r="EQ2077" s="316"/>
      <c r="ER2077" s="316"/>
      <c r="ES2077" s="316"/>
      <c r="ET2077" s="316"/>
      <c r="EU2077" s="316"/>
      <c r="EV2077" s="316"/>
      <c r="EW2077" s="316"/>
      <c r="EX2077" s="316"/>
      <c r="EY2077" s="316"/>
      <c r="EZ2077" s="316"/>
      <c r="FA2077" s="316"/>
      <c r="FB2077" s="316"/>
      <c r="FC2077" s="316"/>
      <c r="FD2077" s="316"/>
      <c r="FE2077" s="316"/>
      <c r="FF2077" s="316"/>
      <c r="FG2077" s="316"/>
      <c r="FH2077" s="316"/>
      <c r="FI2077" s="316"/>
      <c r="FJ2077" s="316"/>
      <c r="FK2077" s="316"/>
      <c r="FL2077" s="316"/>
      <c r="FM2077" s="316"/>
      <c r="FN2077" s="316"/>
      <c r="FO2077" s="316"/>
      <c r="FP2077" s="316"/>
      <c r="FQ2077" s="316"/>
      <c r="FR2077" s="316"/>
      <c r="FS2077" s="316"/>
      <c r="FT2077" s="316"/>
      <c r="FU2077" s="316"/>
      <c r="FV2077" s="316"/>
      <c r="FW2077" s="316"/>
      <c r="FX2077" s="316"/>
      <c r="FY2077" s="316"/>
      <c r="FZ2077" s="316"/>
      <c r="GA2077" s="316"/>
      <c r="GB2077" s="316"/>
      <c r="GC2077" s="316"/>
      <c r="GD2077" s="316"/>
      <c r="GE2077" s="316"/>
      <c r="GF2077" s="316"/>
      <c r="GG2077" s="316"/>
      <c r="GH2077" s="316"/>
      <c r="GI2077" s="316"/>
      <c r="GJ2077" s="316"/>
      <c r="GK2077" s="316"/>
      <c r="GL2077" s="316"/>
      <c r="GM2077" s="316"/>
      <c r="GN2077" s="316"/>
      <c r="GO2077" s="316"/>
      <c r="GP2077" s="316"/>
      <c r="GQ2077" s="316"/>
      <c r="GR2077" s="316"/>
      <c r="GS2077" s="316"/>
      <c r="GT2077" s="316"/>
      <c r="GU2077" s="316"/>
      <c r="GV2077" s="316"/>
      <c r="GW2077" s="316"/>
      <c r="GX2077" s="316"/>
      <c r="GY2077" s="316"/>
      <c r="GZ2077" s="316"/>
      <c r="HA2077" s="316"/>
      <c r="HB2077" s="316"/>
      <c r="HC2077" s="316"/>
      <c r="HD2077" s="316"/>
      <c r="HE2077" s="316"/>
      <c r="HF2077" s="316"/>
      <c r="HG2077" s="316"/>
      <c r="HH2077" s="316"/>
      <c r="HI2077" s="316"/>
      <c r="HJ2077" s="316"/>
      <c r="HK2077" s="316"/>
      <c r="HL2077" s="316"/>
      <c r="HM2077" s="316"/>
      <c r="HN2077" s="316"/>
      <c r="HO2077" s="316"/>
      <c r="HP2077" s="316"/>
      <c r="HQ2077" s="316"/>
      <c r="HR2077" s="316"/>
      <c r="HS2077" s="316"/>
      <c r="HT2077" s="316"/>
      <c r="HU2077" s="316"/>
      <c r="HV2077" s="316"/>
      <c r="HW2077" s="316"/>
      <c r="HX2077" s="316"/>
      <c r="HY2077" s="316"/>
      <c r="HZ2077" s="316"/>
      <c r="IA2077" s="316"/>
      <c r="IB2077" s="316"/>
      <c r="IC2077" s="316"/>
      <c r="ID2077" s="316"/>
      <c r="IE2077" s="316"/>
      <c r="IF2077" s="316"/>
      <c r="IG2077" s="316"/>
      <c r="IH2077" s="316"/>
      <c r="II2077" s="316"/>
      <c r="IJ2077" s="316"/>
      <c r="IK2077" s="316"/>
      <c r="IL2077" s="316"/>
      <c r="IM2077" s="316"/>
      <c r="IN2077" s="316"/>
      <c r="IO2077" s="316"/>
      <c r="IP2077" s="316"/>
      <c r="IQ2077" s="316"/>
      <c r="IR2077" s="316"/>
      <c r="IS2077" s="316"/>
      <c r="IT2077" s="316"/>
      <c r="IU2077" s="316"/>
      <c r="IV2077" s="316"/>
    </row>
    <row r="2078" spans="1:256" s="314" customFormat="1" ht="14.25" customHeight="1">
      <c r="A2078" s="313"/>
      <c r="B2078" s="316"/>
      <c r="C2078" s="321"/>
      <c r="D2078" s="322"/>
      <c r="E2078" s="335"/>
      <c r="F2078" s="321"/>
      <c r="G2078" s="340"/>
      <c r="H2078" s="315"/>
      <c r="I2078" s="316"/>
      <c r="J2078" s="316"/>
      <c r="K2078" s="316"/>
      <c r="L2078" s="316"/>
      <c r="M2078" s="316"/>
      <c r="N2078" s="316"/>
      <c r="O2078" s="316"/>
      <c r="P2078" s="316"/>
      <c r="Q2078" s="316"/>
      <c r="R2078" s="316"/>
      <c r="S2078" s="316"/>
      <c r="T2078" s="316"/>
      <c r="U2078" s="316"/>
      <c r="V2078" s="316"/>
      <c r="W2078" s="316"/>
      <c r="X2078" s="316"/>
      <c r="Y2078" s="316"/>
      <c r="Z2078" s="316"/>
      <c r="AA2078" s="316"/>
      <c r="AB2078" s="316"/>
      <c r="AC2078" s="316"/>
      <c r="AD2078" s="316"/>
      <c r="AE2078" s="316"/>
      <c r="AF2078" s="316"/>
      <c r="AG2078" s="316"/>
      <c r="AH2078" s="316"/>
      <c r="AI2078" s="316"/>
      <c r="AJ2078" s="316"/>
      <c r="AK2078" s="316"/>
      <c r="AL2078" s="316"/>
      <c r="AM2078" s="316"/>
      <c r="AN2078" s="316"/>
      <c r="AO2078" s="316"/>
      <c r="AP2078" s="316"/>
      <c r="AQ2078" s="316"/>
      <c r="AR2078" s="316"/>
      <c r="AS2078" s="316"/>
      <c r="AT2078" s="316"/>
      <c r="AU2078" s="316"/>
      <c r="AV2078" s="316"/>
      <c r="AW2078" s="316"/>
      <c r="AX2078" s="316"/>
      <c r="AY2078" s="316"/>
      <c r="AZ2078" s="316"/>
      <c r="BA2078" s="316"/>
      <c r="BB2078" s="316"/>
      <c r="BC2078" s="316"/>
      <c r="BD2078" s="316"/>
      <c r="BE2078" s="316"/>
      <c r="BF2078" s="316"/>
      <c r="BG2078" s="316"/>
      <c r="BH2078" s="316"/>
      <c r="BI2078" s="316"/>
      <c r="BJ2078" s="316"/>
      <c r="BK2078" s="316"/>
      <c r="BL2078" s="316"/>
      <c r="BM2078" s="316"/>
      <c r="BN2078" s="316"/>
      <c r="BO2078" s="316"/>
      <c r="BP2078" s="316"/>
      <c r="BQ2078" s="316"/>
      <c r="BR2078" s="316"/>
      <c r="BS2078" s="316"/>
      <c r="BT2078" s="316"/>
      <c r="BU2078" s="316"/>
      <c r="BV2078" s="316"/>
      <c r="BW2078" s="316"/>
      <c r="BX2078" s="316"/>
      <c r="BY2078" s="316"/>
      <c r="BZ2078" s="316"/>
      <c r="CA2078" s="316"/>
      <c r="CB2078" s="316"/>
      <c r="CC2078" s="316"/>
      <c r="CD2078" s="316"/>
      <c r="CE2078" s="316"/>
      <c r="CF2078" s="316"/>
      <c r="CG2078" s="316"/>
      <c r="CH2078" s="316"/>
      <c r="CI2078" s="316"/>
      <c r="CJ2078" s="316"/>
      <c r="CK2078" s="316"/>
      <c r="CL2078" s="316"/>
      <c r="CM2078" s="316"/>
      <c r="CN2078" s="316"/>
      <c r="CO2078" s="316"/>
      <c r="CP2078" s="316"/>
      <c r="CQ2078" s="316"/>
      <c r="CR2078" s="316"/>
      <c r="CS2078" s="316"/>
      <c r="CT2078" s="316"/>
      <c r="CU2078" s="316"/>
      <c r="CV2078" s="316"/>
      <c r="CW2078" s="316"/>
      <c r="CX2078" s="316"/>
      <c r="CY2078" s="316"/>
      <c r="CZ2078" s="316"/>
      <c r="DA2078" s="316"/>
      <c r="DB2078" s="316"/>
      <c r="DC2078" s="316"/>
      <c r="DD2078" s="316"/>
      <c r="DE2078" s="316"/>
      <c r="DF2078" s="316"/>
      <c r="DG2078" s="316"/>
      <c r="DH2078" s="316"/>
      <c r="DI2078" s="316"/>
      <c r="DJ2078" s="316"/>
      <c r="DK2078" s="316"/>
      <c r="DL2078" s="316"/>
      <c r="DM2078" s="316"/>
      <c r="DN2078" s="316"/>
      <c r="DO2078" s="316"/>
      <c r="DP2078" s="316"/>
      <c r="DQ2078" s="316"/>
      <c r="DR2078" s="316"/>
      <c r="DS2078" s="316"/>
      <c r="DT2078" s="316"/>
      <c r="DU2078" s="316"/>
      <c r="DV2078" s="316"/>
      <c r="DW2078" s="316"/>
      <c r="DX2078" s="316"/>
      <c r="DY2078" s="316"/>
      <c r="DZ2078" s="316"/>
      <c r="EA2078" s="316"/>
      <c r="EB2078" s="316"/>
      <c r="EC2078" s="316"/>
      <c r="ED2078" s="316"/>
      <c r="EE2078" s="316"/>
      <c r="EF2078" s="316"/>
      <c r="EG2078" s="316"/>
      <c r="EH2078" s="316"/>
      <c r="EI2078" s="316"/>
      <c r="EJ2078" s="316"/>
      <c r="EK2078" s="316"/>
      <c r="EL2078" s="316"/>
      <c r="EM2078" s="316"/>
      <c r="EN2078" s="316"/>
      <c r="EO2078" s="316"/>
      <c r="EP2078" s="316"/>
      <c r="EQ2078" s="316"/>
      <c r="ER2078" s="316"/>
      <c r="ES2078" s="316"/>
      <c r="ET2078" s="316"/>
      <c r="EU2078" s="316"/>
      <c r="EV2078" s="316"/>
      <c r="EW2078" s="316"/>
      <c r="EX2078" s="316"/>
      <c r="EY2078" s="316"/>
      <c r="EZ2078" s="316"/>
      <c r="FA2078" s="316"/>
      <c r="FB2078" s="316"/>
      <c r="FC2078" s="316"/>
      <c r="FD2078" s="316"/>
      <c r="FE2078" s="316"/>
      <c r="FF2078" s="316"/>
      <c r="FG2078" s="316"/>
      <c r="FH2078" s="316"/>
      <c r="FI2078" s="316"/>
      <c r="FJ2078" s="316"/>
      <c r="FK2078" s="316"/>
      <c r="FL2078" s="316"/>
      <c r="FM2078" s="316"/>
      <c r="FN2078" s="316"/>
      <c r="FO2078" s="316"/>
      <c r="FP2078" s="316"/>
      <c r="FQ2078" s="316"/>
      <c r="FR2078" s="316"/>
      <c r="FS2078" s="316"/>
      <c r="FT2078" s="316"/>
      <c r="FU2078" s="316"/>
      <c r="FV2078" s="316"/>
      <c r="FW2078" s="316"/>
      <c r="FX2078" s="316"/>
      <c r="FY2078" s="316"/>
      <c r="FZ2078" s="316"/>
      <c r="GA2078" s="316"/>
      <c r="GB2078" s="316"/>
      <c r="GC2078" s="316"/>
      <c r="GD2078" s="316"/>
      <c r="GE2078" s="316"/>
      <c r="GF2078" s="316"/>
      <c r="GG2078" s="316"/>
      <c r="GH2078" s="316"/>
      <c r="GI2078" s="316"/>
      <c r="GJ2078" s="316"/>
      <c r="GK2078" s="316"/>
      <c r="GL2078" s="316"/>
      <c r="GM2078" s="316"/>
      <c r="GN2078" s="316"/>
      <c r="GO2078" s="316"/>
      <c r="GP2078" s="316"/>
      <c r="GQ2078" s="316"/>
      <c r="GR2078" s="316"/>
      <c r="GS2078" s="316"/>
      <c r="GT2078" s="316"/>
      <c r="GU2078" s="316"/>
      <c r="GV2078" s="316"/>
      <c r="GW2078" s="316"/>
      <c r="GX2078" s="316"/>
      <c r="GY2078" s="316"/>
      <c r="GZ2078" s="316"/>
      <c r="HA2078" s="316"/>
      <c r="HB2078" s="316"/>
      <c r="HC2078" s="316"/>
      <c r="HD2078" s="316"/>
      <c r="HE2078" s="316"/>
      <c r="HF2078" s="316"/>
      <c r="HG2078" s="316"/>
      <c r="HH2078" s="316"/>
      <c r="HI2078" s="316"/>
      <c r="HJ2078" s="316"/>
      <c r="HK2078" s="316"/>
      <c r="HL2078" s="316"/>
      <c r="HM2078" s="316"/>
      <c r="HN2078" s="316"/>
      <c r="HO2078" s="316"/>
      <c r="HP2078" s="316"/>
      <c r="HQ2078" s="316"/>
      <c r="HR2078" s="316"/>
      <c r="HS2078" s="316"/>
      <c r="HT2078" s="316"/>
      <c r="HU2078" s="316"/>
      <c r="HV2078" s="316"/>
      <c r="HW2078" s="316"/>
      <c r="HX2078" s="316"/>
      <c r="HY2078" s="316"/>
      <c r="HZ2078" s="316"/>
      <c r="IA2078" s="316"/>
      <c r="IB2078" s="316"/>
      <c r="IC2078" s="316"/>
      <c r="ID2078" s="316"/>
      <c r="IE2078" s="316"/>
      <c r="IF2078" s="316"/>
      <c r="IG2078" s="316"/>
      <c r="IH2078" s="316"/>
      <c r="II2078" s="316"/>
      <c r="IJ2078" s="316"/>
      <c r="IK2078" s="316"/>
      <c r="IL2078" s="316"/>
      <c r="IM2078" s="316"/>
      <c r="IN2078" s="316"/>
      <c r="IO2078" s="316"/>
      <c r="IP2078" s="316"/>
      <c r="IQ2078" s="316"/>
      <c r="IR2078" s="316"/>
      <c r="IS2078" s="316"/>
      <c r="IT2078" s="316"/>
      <c r="IU2078" s="316"/>
      <c r="IV2078" s="316"/>
    </row>
    <row r="2079" spans="1:256" s="314" customFormat="1" ht="14.25" customHeight="1">
      <c r="A2079" s="313"/>
      <c r="B2079" s="316"/>
      <c r="C2079" s="321"/>
      <c r="D2079" s="322"/>
      <c r="E2079" s="335"/>
      <c r="F2079" s="321"/>
      <c r="G2079" s="340"/>
      <c r="H2079" s="315"/>
      <c r="I2079" s="316"/>
      <c r="J2079" s="316"/>
      <c r="K2079" s="316"/>
      <c r="L2079" s="316"/>
      <c r="M2079" s="316"/>
      <c r="N2079" s="316"/>
      <c r="O2079" s="316"/>
      <c r="P2079" s="316"/>
      <c r="Q2079" s="316"/>
      <c r="R2079" s="316"/>
      <c r="S2079" s="316"/>
      <c r="T2079" s="316"/>
      <c r="U2079" s="316"/>
      <c r="V2079" s="316"/>
      <c r="W2079" s="316"/>
      <c r="X2079" s="316"/>
      <c r="Y2079" s="316"/>
      <c r="Z2079" s="316"/>
      <c r="AA2079" s="316"/>
      <c r="AB2079" s="316"/>
      <c r="AC2079" s="316"/>
      <c r="AD2079" s="316"/>
      <c r="AE2079" s="316"/>
      <c r="AF2079" s="316"/>
      <c r="AG2079" s="316"/>
      <c r="AH2079" s="316"/>
      <c r="AI2079" s="316"/>
      <c r="AJ2079" s="316"/>
      <c r="AK2079" s="316"/>
      <c r="AL2079" s="316"/>
      <c r="AM2079" s="316"/>
      <c r="AN2079" s="316"/>
      <c r="AO2079" s="316"/>
      <c r="AP2079" s="316"/>
      <c r="AQ2079" s="316"/>
      <c r="AR2079" s="316"/>
      <c r="AS2079" s="316"/>
      <c r="AT2079" s="316"/>
      <c r="AU2079" s="316"/>
      <c r="AV2079" s="316"/>
      <c r="AW2079" s="316"/>
      <c r="AX2079" s="316"/>
      <c r="AY2079" s="316"/>
      <c r="AZ2079" s="316"/>
      <c r="BA2079" s="316"/>
      <c r="BB2079" s="316"/>
      <c r="BC2079" s="316"/>
      <c r="BD2079" s="316"/>
      <c r="BE2079" s="316"/>
      <c r="BF2079" s="316"/>
      <c r="BG2079" s="316"/>
      <c r="BH2079" s="316"/>
      <c r="BI2079" s="316"/>
      <c r="BJ2079" s="316"/>
      <c r="BK2079" s="316"/>
      <c r="BL2079" s="316"/>
      <c r="BM2079" s="316"/>
      <c r="BN2079" s="316"/>
      <c r="BO2079" s="316"/>
      <c r="BP2079" s="316"/>
      <c r="BQ2079" s="316"/>
      <c r="BR2079" s="316"/>
      <c r="BS2079" s="316"/>
      <c r="BT2079" s="316"/>
      <c r="BU2079" s="316"/>
      <c r="BV2079" s="316"/>
      <c r="BW2079" s="316"/>
      <c r="BX2079" s="316"/>
      <c r="BY2079" s="316"/>
      <c r="BZ2079" s="316"/>
      <c r="CA2079" s="316"/>
      <c r="CB2079" s="316"/>
      <c r="CC2079" s="316"/>
      <c r="CD2079" s="316"/>
      <c r="CE2079" s="316"/>
      <c r="CF2079" s="316"/>
      <c r="CG2079" s="316"/>
      <c r="CH2079" s="316"/>
      <c r="CI2079" s="316"/>
      <c r="CJ2079" s="316"/>
      <c r="CK2079" s="316"/>
      <c r="CL2079" s="316"/>
      <c r="CM2079" s="316"/>
      <c r="CN2079" s="316"/>
      <c r="CO2079" s="316"/>
      <c r="CP2079" s="316"/>
      <c r="CQ2079" s="316"/>
      <c r="CR2079" s="316"/>
      <c r="CS2079" s="316"/>
      <c r="CT2079" s="316"/>
      <c r="CU2079" s="316"/>
      <c r="CV2079" s="316"/>
      <c r="CW2079" s="316"/>
      <c r="CX2079" s="316"/>
      <c r="CY2079" s="316"/>
      <c r="CZ2079" s="316"/>
      <c r="DA2079" s="316"/>
      <c r="DB2079" s="316"/>
      <c r="DC2079" s="316"/>
      <c r="DD2079" s="316"/>
      <c r="DE2079" s="316"/>
      <c r="DF2079" s="316"/>
      <c r="DG2079" s="316"/>
      <c r="DH2079" s="316"/>
      <c r="DI2079" s="316"/>
      <c r="DJ2079" s="316"/>
      <c r="DK2079" s="316"/>
      <c r="DL2079" s="316"/>
      <c r="DM2079" s="316"/>
      <c r="DN2079" s="316"/>
      <c r="DO2079" s="316"/>
      <c r="DP2079" s="316"/>
      <c r="DQ2079" s="316"/>
      <c r="DR2079" s="316"/>
      <c r="DS2079" s="316"/>
      <c r="DT2079" s="316"/>
      <c r="DU2079" s="316"/>
      <c r="DV2079" s="316"/>
      <c r="DW2079" s="316"/>
      <c r="DX2079" s="316"/>
      <c r="DY2079" s="316"/>
      <c r="DZ2079" s="316"/>
      <c r="EA2079" s="316"/>
      <c r="EB2079" s="316"/>
      <c r="EC2079" s="316"/>
      <c r="ED2079" s="316"/>
      <c r="EE2079" s="316"/>
      <c r="EF2079" s="316"/>
      <c r="EG2079" s="316"/>
      <c r="EH2079" s="316"/>
      <c r="EI2079" s="316"/>
      <c r="EJ2079" s="316"/>
      <c r="EK2079" s="316"/>
      <c r="EL2079" s="316"/>
      <c r="EM2079" s="316"/>
      <c r="EN2079" s="316"/>
      <c r="EO2079" s="316"/>
      <c r="EP2079" s="316"/>
      <c r="EQ2079" s="316"/>
      <c r="ER2079" s="316"/>
      <c r="ES2079" s="316"/>
      <c r="ET2079" s="316"/>
      <c r="EU2079" s="316"/>
      <c r="EV2079" s="316"/>
      <c r="EW2079" s="316"/>
      <c r="EX2079" s="316"/>
      <c r="EY2079" s="316"/>
      <c r="EZ2079" s="316"/>
      <c r="FA2079" s="316"/>
      <c r="FB2079" s="316"/>
      <c r="FC2079" s="316"/>
      <c r="FD2079" s="316"/>
      <c r="FE2079" s="316"/>
      <c r="FF2079" s="316"/>
      <c r="FG2079" s="316"/>
      <c r="FH2079" s="316"/>
      <c r="FI2079" s="316"/>
      <c r="FJ2079" s="316"/>
      <c r="FK2079" s="316"/>
      <c r="FL2079" s="316"/>
      <c r="FM2079" s="316"/>
      <c r="FN2079" s="316"/>
      <c r="FO2079" s="316"/>
      <c r="FP2079" s="316"/>
      <c r="FQ2079" s="316"/>
      <c r="FR2079" s="316"/>
      <c r="FS2079" s="316"/>
      <c r="FT2079" s="316"/>
      <c r="FU2079" s="316"/>
      <c r="FV2079" s="316"/>
      <c r="FW2079" s="316"/>
      <c r="FX2079" s="316"/>
      <c r="FY2079" s="316"/>
      <c r="FZ2079" s="316"/>
      <c r="GA2079" s="316"/>
      <c r="GB2079" s="316"/>
      <c r="GC2079" s="316"/>
      <c r="GD2079" s="316"/>
      <c r="GE2079" s="316"/>
      <c r="GF2079" s="316"/>
      <c r="GG2079" s="316"/>
      <c r="GH2079" s="316"/>
      <c r="GI2079" s="316"/>
      <c r="GJ2079" s="316"/>
      <c r="GK2079" s="316"/>
      <c r="GL2079" s="316"/>
      <c r="GM2079" s="316"/>
      <c r="GN2079" s="316"/>
      <c r="GO2079" s="316"/>
      <c r="GP2079" s="316"/>
      <c r="GQ2079" s="316"/>
      <c r="GR2079" s="316"/>
      <c r="GS2079" s="316"/>
      <c r="GT2079" s="316"/>
      <c r="GU2079" s="316"/>
      <c r="GV2079" s="316"/>
      <c r="GW2079" s="316"/>
      <c r="GX2079" s="316"/>
      <c r="GY2079" s="316"/>
      <c r="GZ2079" s="316"/>
      <c r="HA2079" s="316"/>
      <c r="HB2079" s="316"/>
      <c r="HC2079" s="316"/>
      <c r="HD2079" s="316"/>
      <c r="HE2079" s="316"/>
      <c r="HF2079" s="316"/>
      <c r="HG2079" s="316"/>
      <c r="HH2079" s="316"/>
      <c r="HI2079" s="316"/>
      <c r="HJ2079" s="316"/>
      <c r="HK2079" s="316"/>
      <c r="HL2079" s="316"/>
      <c r="HM2079" s="316"/>
      <c r="HN2079" s="316"/>
      <c r="HO2079" s="316"/>
      <c r="HP2079" s="316"/>
      <c r="HQ2079" s="316"/>
      <c r="HR2079" s="316"/>
      <c r="HS2079" s="316"/>
      <c r="HT2079" s="316"/>
      <c r="HU2079" s="316"/>
      <c r="HV2079" s="316"/>
      <c r="HW2079" s="316"/>
      <c r="HX2079" s="316"/>
      <c r="HY2079" s="316"/>
      <c r="HZ2079" s="316"/>
      <c r="IA2079" s="316"/>
      <c r="IB2079" s="316"/>
      <c r="IC2079" s="316"/>
      <c r="ID2079" s="316"/>
      <c r="IE2079" s="316"/>
      <c r="IF2079" s="316"/>
      <c r="IG2079" s="316"/>
      <c r="IH2079" s="316"/>
      <c r="II2079" s="316"/>
      <c r="IJ2079" s="316"/>
      <c r="IK2079" s="316"/>
      <c r="IL2079" s="316"/>
      <c r="IM2079" s="316"/>
      <c r="IN2079" s="316"/>
      <c r="IO2079" s="316"/>
      <c r="IP2079" s="316"/>
      <c r="IQ2079" s="316"/>
      <c r="IR2079" s="316"/>
      <c r="IS2079" s="316"/>
      <c r="IT2079" s="316"/>
      <c r="IU2079" s="316"/>
      <c r="IV2079" s="316"/>
    </row>
    <row r="2080" spans="1:256" s="314" customFormat="1" ht="14.25" customHeight="1">
      <c r="A2080" s="313"/>
      <c r="B2080" s="316"/>
      <c r="C2080" s="321"/>
      <c r="D2080" s="322"/>
      <c r="E2080" s="335"/>
      <c r="F2080" s="321"/>
      <c r="G2080" s="340"/>
      <c r="H2080" s="315"/>
      <c r="I2080" s="316"/>
      <c r="J2080" s="316"/>
      <c r="K2080" s="316"/>
      <c r="L2080" s="316"/>
      <c r="M2080" s="316"/>
      <c r="N2080" s="316"/>
      <c r="O2080" s="316"/>
      <c r="P2080" s="316"/>
      <c r="Q2080" s="316"/>
      <c r="R2080" s="316"/>
      <c r="S2080" s="316"/>
      <c r="T2080" s="316"/>
      <c r="U2080" s="316"/>
      <c r="V2080" s="316"/>
      <c r="W2080" s="316"/>
      <c r="X2080" s="316"/>
      <c r="Y2080" s="316"/>
      <c r="Z2080" s="316"/>
      <c r="AA2080" s="316"/>
      <c r="AB2080" s="316"/>
      <c r="AC2080" s="316"/>
      <c r="AD2080" s="316"/>
      <c r="AE2080" s="316"/>
      <c r="AF2080" s="316"/>
      <c r="AG2080" s="316"/>
      <c r="AH2080" s="316"/>
      <c r="AI2080" s="316"/>
      <c r="AJ2080" s="316"/>
      <c r="AK2080" s="316"/>
      <c r="AL2080" s="316"/>
      <c r="AM2080" s="316"/>
      <c r="AN2080" s="316"/>
      <c r="AO2080" s="316"/>
      <c r="AP2080" s="316"/>
      <c r="AQ2080" s="316"/>
      <c r="AR2080" s="316"/>
      <c r="AS2080" s="316"/>
      <c r="AT2080" s="316"/>
      <c r="AU2080" s="316"/>
      <c r="AV2080" s="316"/>
      <c r="AW2080" s="316"/>
      <c r="AX2080" s="316"/>
      <c r="AY2080" s="316"/>
      <c r="AZ2080" s="316"/>
      <c r="BA2080" s="316"/>
      <c r="BB2080" s="316"/>
      <c r="BC2080" s="316"/>
      <c r="BD2080" s="316"/>
      <c r="BE2080" s="316"/>
      <c r="BF2080" s="316"/>
      <c r="BG2080" s="316"/>
      <c r="BH2080" s="316"/>
      <c r="BI2080" s="316"/>
      <c r="BJ2080" s="316"/>
      <c r="BK2080" s="316"/>
      <c r="BL2080" s="316"/>
      <c r="BM2080" s="316"/>
      <c r="BN2080" s="316"/>
      <c r="BO2080" s="316"/>
      <c r="BP2080" s="316"/>
      <c r="BQ2080" s="316"/>
      <c r="BR2080" s="316"/>
      <c r="BS2080" s="316"/>
      <c r="BT2080" s="316"/>
      <c r="BU2080" s="316"/>
      <c r="BV2080" s="316"/>
      <c r="BW2080" s="316"/>
      <c r="BX2080" s="316"/>
      <c r="BY2080" s="316"/>
      <c r="BZ2080" s="316"/>
      <c r="CA2080" s="316"/>
      <c r="CB2080" s="316"/>
      <c r="CC2080" s="316"/>
      <c r="CD2080" s="316"/>
      <c r="CE2080" s="316"/>
      <c r="CF2080" s="316"/>
      <c r="CG2080" s="316"/>
      <c r="CH2080" s="316"/>
      <c r="CI2080" s="316"/>
      <c r="CJ2080" s="316"/>
      <c r="CK2080" s="316"/>
      <c r="CL2080" s="316"/>
      <c r="CM2080" s="316"/>
      <c r="CN2080" s="316"/>
      <c r="CO2080" s="316"/>
      <c r="CP2080" s="316"/>
      <c r="CQ2080" s="316"/>
      <c r="CR2080" s="316"/>
      <c r="CS2080" s="316"/>
      <c r="CT2080" s="316"/>
      <c r="CU2080" s="316"/>
      <c r="CV2080" s="316"/>
      <c r="CW2080" s="316"/>
      <c r="CX2080" s="316"/>
      <c r="CY2080" s="316"/>
      <c r="CZ2080" s="316"/>
      <c r="DA2080" s="316"/>
      <c r="DB2080" s="316"/>
      <c r="DC2080" s="316"/>
      <c r="DD2080" s="316"/>
      <c r="DE2080" s="316"/>
      <c r="DF2080" s="316"/>
      <c r="DG2080" s="316"/>
      <c r="DH2080" s="316"/>
      <c r="DI2080" s="316"/>
      <c r="DJ2080" s="316"/>
      <c r="DK2080" s="316"/>
      <c r="DL2080" s="316"/>
      <c r="DM2080" s="316"/>
      <c r="DN2080" s="316"/>
      <c r="DO2080" s="316"/>
      <c r="DP2080" s="316"/>
      <c r="DQ2080" s="316"/>
      <c r="DR2080" s="316"/>
      <c r="DS2080" s="316"/>
      <c r="DT2080" s="316"/>
      <c r="DU2080" s="316"/>
      <c r="DV2080" s="316"/>
      <c r="DW2080" s="316"/>
      <c r="DX2080" s="316"/>
      <c r="DY2080" s="316"/>
      <c r="DZ2080" s="316"/>
      <c r="EA2080" s="316"/>
      <c r="EB2080" s="316"/>
      <c r="EC2080" s="316"/>
      <c r="ED2080" s="316"/>
      <c r="EE2080" s="316"/>
      <c r="EF2080" s="316"/>
      <c r="EG2080" s="316"/>
      <c r="EH2080" s="316"/>
      <c r="EI2080" s="316"/>
      <c r="EJ2080" s="316"/>
      <c r="EK2080" s="316"/>
      <c r="EL2080" s="316"/>
      <c r="EM2080" s="316"/>
      <c r="EN2080" s="316"/>
      <c r="EO2080" s="316"/>
      <c r="EP2080" s="316"/>
      <c r="EQ2080" s="316"/>
      <c r="ER2080" s="316"/>
      <c r="ES2080" s="316"/>
      <c r="ET2080" s="316"/>
      <c r="EU2080" s="316"/>
      <c r="EV2080" s="316"/>
      <c r="EW2080" s="316"/>
      <c r="EX2080" s="316"/>
      <c r="EY2080" s="316"/>
      <c r="EZ2080" s="316"/>
      <c r="FA2080" s="316"/>
      <c r="FB2080" s="316"/>
      <c r="FC2080" s="316"/>
      <c r="FD2080" s="316"/>
      <c r="FE2080" s="316"/>
      <c r="FF2080" s="316"/>
      <c r="FG2080" s="316"/>
      <c r="FH2080" s="316"/>
      <c r="FI2080" s="316"/>
      <c r="FJ2080" s="316"/>
      <c r="FK2080" s="316"/>
      <c r="FL2080" s="316"/>
      <c r="FM2080" s="316"/>
      <c r="FN2080" s="316"/>
      <c r="FO2080" s="316"/>
      <c r="FP2080" s="316"/>
      <c r="FQ2080" s="316"/>
      <c r="FR2080" s="316"/>
      <c r="FS2080" s="316"/>
      <c r="FT2080" s="316"/>
      <c r="FU2080" s="316"/>
      <c r="FV2080" s="316"/>
      <c r="FW2080" s="316"/>
      <c r="FX2080" s="316"/>
      <c r="FY2080" s="316"/>
      <c r="FZ2080" s="316"/>
      <c r="GA2080" s="316"/>
      <c r="GB2080" s="316"/>
      <c r="GC2080" s="316"/>
      <c r="GD2080" s="316"/>
      <c r="GE2080" s="316"/>
      <c r="GF2080" s="316"/>
      <c r="GG2080" s="316"/>
      <c r="GH2080" s="316"/>
      <c r="GI2080" s="316"/>
      <c r="GJ2080" s="316"/>
      <c r="GK2080" s="316"/>
      <c r="GL2080" s="316"/>
      <c r="GM2080" s="316"/>
      <c r="GN2080" s="316"/>
      <c r="GO2080" s="316"/>
      <c r="GP2080" s="316"/>
      <c r="GQ2080" s="316"/>
      <c r="GR2080" s="316"/>
      <c r="GS2080" s="316"/>
      <c r="GT2080" s="316"/>
      <c r="GU2080" s="316"/>
      <c r="GV2080" s="316"/>
      <c r="GW2080" s="316"/>
      <c r="GX2080" s="316"/>
      <c r="GY2080" s="316"/>
      <c r="GZ2080" s="316"/>
      <c r="HA2080" s="316"/>
      <c r="HB2080" s="316"/>
      <c r="HC2080" s="316"/>
      <c r="HD2080" s="316"/>
      <c r="HE2080" s="316"/>
      <c r="HF2080" s="316"/>
      <c r="HG2080" s="316"/>
      <c r="HH2080" s="316"/>
      <c r="HI2080" s="316"/>
      <c r="HJ2080" s="316"/>
      <c r="HK2080" s="316"/>
      <c r="HL2080" s="316"/>
      <c r="HM2080" s="316"/>
      <c r="HN2080" s="316"/>
      <c r="HO2080" s="316"/>
      <c r="HP2080" s="316"/>
      <c r="HQ2080" s="316"/>
      <c r="HR2080" s="316"/>
      <c r="HS2080" s="316"/>
      <c r="HT2080" s="316"/>
      <c r="HU2080" s="316"/>
      <c r="HV2080" s="316"/>
      <c r="HW2080" s="316"/>
      <c r="HX2080" s="316"/>
      <c r="HY2080" s="316"/>
      <c r="HZ2080" s="316"/>
      <c r="IA2080" s="316"/>
      <c r="IB2080" s="316"/>
      <c r="IC2080" s="316"/>
      <c r="ID2080" s="316"/>
      <c r="IE2080" s="316"/>
      <c r="IF2080" s="316"/>
      <c r="IG2080" s="316"/>
      <c r="IH2080" s="316"/>
      <c r="II2080" s="316"/>
      <c r="IJ2080" s="316"/>
      <c r="IK2080" s="316"/>
      <c r="IL2080" s="316"/>
      <c r="IM2080" s="316"/>
      <c r="IN2080" s="316"/>
      <c r="IO2080" s="316"/>
      <c r="IP2080" s="316"/>
      <c r="IQ2080" s="316"/>
      <c r="IR2080" s="316"/>
      <c r="IS2080" s="316"/>
      <c r="IT2080" s="316"/>
      <c r="IU2080" s="316"/>
      <c r="IV2080" s="316"/>
    </row>
    <row r="2081" spans="1:256" s="314" customFormat="1" ht="14.25" customHeight="1">
      <c r="A2081" s="313"/>
      <c r="B2081" s="316"/>
      <c r="C2081" s="321"/>
      <c r="D2081" s="322"/>
      <c r="E2081" s="335"/>
      <c r="F2081" s="321"/>
      <c r="G2081" s="340"/>
      <c r="H2081" s="315"/>
      <c r="I2081" s="316"/>
      <c r="J2081" s="316"/>
      <c r="K2081" s="316"/>
      <c r="L2081" s="316"/>
      <c r="M2081" s="316"/>
      <c r="N2081" s="316"/>
      <c r="O2081" s="316"/>
      <c r="P2081" s="316"/>
      <c r="Q2081" s="316"/>
      <c r="R2081" s="316"/>
      <c r="S2081" s="316"/>
      <c r="T2081" s="316"/>
      <c r="U2081" s="316"/>
      <c r="V2081" s="316"/>
      <c r="W2081" s="316"/>
      <c r="X2081" s="316"/>
      <c r="Y2081" s="316"/>
      <c r="Z2081" s="316"/>
      <c r="AA2081" s="316"/>
      <c r="AB2081" s="316"/>
      <c r="AC2081" s="316"/>
      <c r="AD2081" s="316"/>
      <c r="AE2081" s="316"/>
      <c r="AF2081" s="316"/>
      <c r="AG2081" s="316"/>
      <c r="AH2081" s="316"/>
      <c r="AI2081" s="316"/>
      <c r="AJ2081" s="316"/>
      <c r="AK2081" s="316"/>
      <c r="AL2081" s="316"/>
      <c r="AM2081" s="316"/>
      <c r="AN2081" s="316"/>
      <c r="AO2081" s="316"/>
      <c r="AP2081" s="316"/>
      <c r="AQ2081" s="316"/>
      <c r="AR2081" s="316"/>
      <c r="AS2081" s="316"/>
      <c r="AT2081" s="316"/>
      <c r="AU2081" s="316"/>
      <c r="AV2081" s="316"/>
      <c r="AW2081" s="316"/>
      <c r="AX2081" s="316"/>
      <c r="AY2081" s="316"/>
      <c r="AZ2081" s="316"/>
      <c r="BA2081" s="316"/>
      <c r="BB2081" s="316"/>
      <c r="BC2081" s="316"/>
      <c r="BD2081" s="316"/>
      <c r="BE2081" s="316"/>
      <c r="BF2081" s="316"/>
      <c r="BG2081" s="316"/>
      <c r="BH2081" s="316"/>
      <c r="BI2081" s="316"/>
      <c r="BJ2081" s="316"/>
      <c r="BK2081" s="316"/>
      <c r="BL2081" s="316"/>
      <c r="BM2081" s="316"/>
      <c r="BN2081" s="316"/>
      <c r="BO2081" s="316"/>
      <c r="BP2081" s="316"/>
      <c r="BQ2081" s="316"/>
      <c r="BR2081" s="316"/>
      <c r="BS2081" s="316"/>
      <c r="BT2081" s="316"/>
      <c r="BU2081" s="316"/>
      <c r="BV2081" s="316"/>
      <c r="BW2081" s="316"/>
      <c r="BX2081" s="316"/>
      <c r="BY2081" s="316"/>
      <c r="BZ2081" s="316"/>
      <c r="CA2081" s="316"/>
      <c r="CB2081" s="316"/>
      <c r="CC2081" s="316"/>
      <c r="CD2081" s="316"/>
      <c r="CE2081" s="316"/>
      <c r="CF2081" s="316"/>
      <c r="CG2081" s="316"/>
      <c r="CH2081" s="316"/>
      <c r="CI2081" s="316"/>
      <c r="CJ2081" s="316"/>
      <c r="CK2081" s="316"/>
      <c r="CL2081" s="316"/>
      <c r="CM2081" s="316"/>
      <c r="CN2081" s="316"/>
      <c r="CO2081" s="316"/>
      <c r="CP2081" s="316"/>
      <c r="CQ2081" s="316"/>
      <c r="CR2081" s="316"/>
      <c r="CS2081" s="316"/>
      <c r="CT2081" s="316"/>
      <c r="CU2081" s="316"/>
      <c r="CV2081" s="316"/>
      <c r="CW2081" s="316"/>
      <c r="CX2081" s="316"/>
      <c r="CY2081" s="316"/>
      <c r="CZ2081" s="316"/>
      <c r="DA2081" s="316"/>
      <c r="DB2081" s="316"/>
      <c r="DC2081" s="316"/>
      <c r="DD2081" s="316"/>
      <c r="DE2081" s="316"/>
      <c r="DF2081" s="316"/>
      <c r="DG2081" s="316"/>
      <c r="DH2081" s="316"/>
      <c r="DI2081" s="316"/>
      <c r="DJ2081" s="316"/>
      <c r="DK2081" s="316"/>
      <c r="DL2081" s="316"/>
      <c r="DM2081" s="316"/>
      <c r="DN2081" s="316"/>
      <c r="DO2081" s="316"/>
      <c r="DP2081" s="316"/>
      <c r="DQ2081" s="316"/>
      <c r="DR2081" s="316"/>
      <c r="DS2081" s="316"/>
      <c r="DT2081" s="316"/>
      <c r="DU2081" s="316"/>
      <c r="DV2081" s="316"/>
      <c r="DW2081" s="316"/>
      <c r="DX2081" s="316"/>
      <c r="DY2081" s="316"/>
      <c r="DZ2081" s="316"/>
      <c r="EA2081" s="316"/>
      <c r="EB2081" s="316"/>
      <c r="EC2081" s="316"/>
      <c r="ED2081" s="316"/>
      <c r="EE2081" s="316"/>
      <c r="EF2081" s="316"/>
      <c r="EG2081" s="316"/>
      <c r="EH2081" s="316"/>
      <c r="EI2081" s="316"/>
      <c r="EJ2081" s="316"/>
      <c r="EK2081" s="316"/>
      <c r="EL2081" s="316"/>
      <c r="EM2081" s="316"/>
      <c r="EN2081" s="316"/>
      <c r="EO2081" s="316"/>
      <c r="EP2081" s="316"/>
      <c r="EQ2081" s="316"/>
      <c r="ER2081" s="316"/>
      <c r="ES2081" s="316"/>
      <c r="ET2081" s="316"/>
      <c r="EU2081" s="316"/>
      <c r="EV2081" s="316"/>
      <c r="EW2081" s="316"/>
      <c r="EX2081" s="316"/>
      <c r="EY2081" s="316"/>
      <c r="EZ2081" s="316"/>
      <c r="FA2081" s="316"/>
      <c r="FB2081" s="316"/>
      <c r="FC2081" s="316"/>
      <c r="FD2081" s="316"/>
      <c r="FE2081" s="316"/>
      <c r="FF2081" s="316"/>
      <c r="FG2081" s="316"/>
      <c r="FH2081" s="316"/>
      <c r="FI2081" s="316"/>
      <c r="FJ2081" s="316"/>
      <c r="FK2081" s="316"/>
      <c r="FL2081" s="316"/>
      <c r="FM2081" s="316"/>
      <c r="FN2081" s="316"/>
      <c r="FO2081" s="316"/>
      <c r="FP2081" s="316"/>
      <c r="FQ2081" s="316"/>
      <c r="FR2081" s="316"/>
      <c r="FS2081" s="316"/>
      <c r="FT2081" s="316"/>
      <c r="FU2081" s="316"/>
      <c r="FV2081" s="316"/>
      <c r="FW2081" s="316"/>
      <c r="FX2081" s="316"/>
      <c r="FY2081" s="316"/>
      <c r="FZ2081" s="316"/>
      <c r="GA2081" s="316"/>
      <c r="GB2081" s="316"/>
      <c r="GC2081" s="316"/>
      <c r="GD2081" s="316"/>
      <c r="GE2081" s="316"/>
      <c r="GF2081" s="316"/>
      <c r="GG2081" s="316"/>
      <c r="GH2081" s="316"/>
      <c r="GI2081" s="316"/>
      <c r="GJ2081" s="316"/>
      <c r="GK2081" s="316"/>
      <c r="GL2081" s="316"/>
      <c r="GM2081" s="316"/>
      <c r="GN2081" s="316"/>
      <c r="GO2081" s="316"/>
      <c r="GP2081" s="316"/>
      <c r="GQ2081" s="316"/>
      <c r="GR2081" s="316"/>
      <c r="GS2081" s="316"/>
      <c r="GT2081" s="316"/>
      <c r="GU2081" s="316"/>
      <c r="GV2081" s="316"/>
      <c r="GW2081" s="316"/>
      <c r="GX2081" s="316"/>
      <c r="GY2081" s="316"/>
      <c r="GZ2081" s="316"/>
      <c r="HA2081" s="316"/>
      <c r="HB2081" s="316"/>
      <c r="HC2081" s="316"/>
      <c r="HD2081" s="316"/>
      <c r="HE2081" s="316"/>
      <c r="HF2081" s="316"/>
      <c r="HG2081" s="316"/>
      <c r="HH2081" s="316"/>
      <c r="HI2081" s="316"/>
      <c r="HJ2081" s="316"/>
      <c r="HK2081" s="316"/>
      <c r="HL2081" s="316"/>
      <c r="HM2081" s="316"/>
      <c r="HN2081" s="316"/>
      <c r="HO2081" s="316"/>
      <c r="HP2081" s="316"/>
      <c r="HQ2081" s="316"/>
      <c r="HR2081" s="316"/>
      <c r="HS2081" s="316"/>
      <c r="HT2081" s="316"/>
      <c r="HU2081" s="316"/>
      <c r="HV2081" s="316"/>
      <c r="HW2081" s="316"/>
      <c r="HX2081" s="316"/>
      <c r="HY2081" s="316"/>
      <c r="HZ2081" s="316"/>
      <c r="IA2081" s="316"/>
      <c r="IB2081" s="316"/>
      <c r="IC2081" s="316"/>
      <c r="ID2081" s="316"/>
      <c r="IE2081" s="316"/>
      <c r="IF2081" s="316"/>
      <c r="IG2081" s="316"/>
      <c r="IH2081" s="316"/>
      <c r="II2081" s="316"/>
      <c r="IJ2081" s="316"/>
      <c r="IK2081" s="316"/>
      <c r="IL2081" s="316"/>
      <c r="IM2081" s="316"/>
      <c r="IN2081" s="316"/>
      <c r="IO2081" s="316"/>
      <c r="IP2081" s="316"/>
      <c r="IQ2081" s="316"/>
      <c r="IR2081" s="316"/>
      <c r="IS2081" s="316"/>
      <c r="IT2081" s="316"/>
      <c r="IU2081" s="316"/>
      <c r="IV2081" s="316"/>
    </row>
    <row r="2082" spans="1:256" s="314" customFormat="1" ht="14.25" customHeight="1">
      <c r="A2082" s="313"/>
      <c r="B2082" s="316"/>
      <c r="C2082" s="321"/>
      <c r="D2082" s="322"/>
      <c r="E2082" s="335"/>
      <c r="F2082" s="321"/>
      <c r="G2082" s="340"/>
      <c r="H2082" s="315"/>
      <c r="I2082" s="316"/>
      <c r="J2082" s="316"/>
      <c r="K2082" s="316"/>
      <c r="L2082" s="316"/>
      <c r="M2082" s="316"/>
      <c r="N2082" s="316"/>
      <c r="O2082" s="316"/>
      <c r="P2082" s="316"/>
      <c r="Q2082" s="316"/>
      <c r="R2082" s="316"/>
      <c r="S2082" s="316"/>
      <c r="T2082" s="316"/>
      <c r="U2082" s="316"/>
      <c r="V2082" s="316"/>
      <c r="W2082" s="316"/>
      <c r="X2082" s="316"/>
      <c r="Y2082" s="316"/>
      <c r="Z2082" s="316"/>
      <c r="AA2082" s="316"/>
      <c r="AB2082" s="316"/>
      <c r="AC2082" s="316"/>
      <c r="AD2082" s="316"/>
      <c r="AE2082" s="316"/>
      <c r="AF2082" s="316"/>
      <c r="AG2082" s="316"/>
      <c r="AH2082" s="316"/>
      <c r="AI2082" s="316"/>
      <c r="AJ2082" s="316"/>
      <c r="AK2082" s="316"/>
      <c r="AL2082" s="316"/>
      <c r="AM2082" s="316"/>
      <c r="AN2082" s="316"/>
      <c r="AO2082" s="316"/>
      <c r="AP2082" s="316"/>
      <c r="AQ2082" s="316"/>
      <c r="AR2082" s="316"/>
      <c r="AS2082" s="316"/>
      <c r="AT2082" s="316"/>
      <c r="AU2082" s="316"/>
      <c r="AV2082" s="316"/>
      <c r="AW2082" s="316"/>
      <c r="AX2082" s="316"/>
      <c r="AY2082" s="316"/>
      <c r="AZ2082" s="316"/>
      <c r="BA2082" s="316"/>
      <c r="BB2082" s="316"/>
      <c r="BC2082" s="316"/>
      <c r="BD2082" s="316"/>
      <c r="BE2082" s="316"/>
      <c r="BF2082" s="316"/>
      <c r="BG2082" s="316"/>
      <c r="BH2082" s="316"/>
      <c r="BI2082" s="316"/>
      <c r="BJ2082" s="316"/>
      <c r="BK2082" s="316"/>
      <c r="BL2082" s="316"/>
      <c r="BM2082" s="316"/>
      <c r="BN2082" s="316"/>
      <c r="BO2082" s="316"/>
      <c r="BP2082" s="316"/>
      <c r="BQ2082" s="316"/>
      <c r="BR2082" s="316"/>
      <c r="BS2082" s="316"/>
      <c r="BT2082" s="316"/>
      <c r="BU2082" s="316"/>
      <c r="BV2082" s="316"/>
      <c r="BW2082" s="316"/>
      <c r="BX2082" s="316"/>
      <c r="BY2082" s="316"/>
      <c r="BZ2082" s="316"/>
      <c r="CA2082" s="316"/>
      <c r="CB2082" s="316"/>
      <c r="CC2082" s="316"/>
      <c r="CD2082" s="316"/>
      <c r="CE2082" s="316"/>
      <c r="CF2082" s="316"/>
      <c r="CG2082" s="316"/>
      <c r="CH2082" s="316"/>
      <c r="CI2082" s="316"/>
      <c r="CJ2082" s="316"/>
      <c r="CK2082" s="316"/>
      <c r="CL2082" s="316"/>
      <c r="CM2082" s="316"/>
      <c r="CN2082" s="316"/>
      <c r="CO2082" s="316"/>
      <c r="CP2082" s="316"/>
      <c r="CQ2082" s="316"/>
      <c r="CR2082" s="316"/>
      <c r="CS2082" s="316"/>
      <c r="CT2082" s="316"/>
      <c r="CU2082" s="316"/>
      <c r="CV2082" s="316"/>
      <c r="CW2082" s="316"/>
      <c r="CX2082" s="316"/>
      <c r="CY2082" s="316"/>
      <c r="CZ2082" s="316"/>
      <c r="DA2082" s="316"/>
      <c r="DB2082" s="316"/>
      <c r="DC2082" s="316"/>
      <c r="DD2082" s="316"/>
      <c r="DE2082" s="316"/>
      <c r="DF2082" s="316"/>
      <c r="DG2082" s="316"/>
      <c r="DH2082" s="316"/>
      <c r="DI2082" s="316"/>
      <c r="DJ2082" s="316"/>
      <c r="DK2082" s="316"/>
      <c r="DL2082" s="316"/>
      <c r="DM2082" s="316"/>
      <c r="DN2082" s="316"/>
      <c r="DO2082" s="316"/>
      <c r="DP2082" s="316"/>
      <c r="DQ2082" s="316"/>
      <c r="DR2082" s="316"/>
      <c r="DS2082" s="316"/>
      <c r="DT2082" s="316"/>
      <c r="DU2082" s="316"/>
      <c r="DV2082" s="316"/>
      <c r="DW2082" s="316"/>
      <c r="DX2082" s="316"/>
      <c r="DY2082" s="316"/>
      <c r="DZ2082" s="316"/>
      <c r="EA2082" s="316"/>
      <c r="EB2082" s="316"/>
      <c r="EC2082" s="316"/>
      <c r="ED2082" s="316"/>
      <c r="EE2082" s="316"/>
      <c r="EF2082" s="316"/>
      <c r="EG2082" s="316"/>
      <c r="EH2082" s="316"/>
      <c r="EI2082" s="316"/>
      <c r="EJ2082" s="316"/>
      <c r="EK2082" s="316"/>
      <c r="EL2082" s="316"/>
      <c r="EM2082" s="316"/>
      <c r="EN2082" s="316"/>
      <c r="EO2082" s="316"/>
      <c r="EP2082" s="316"/>
      <c r="EQ2082" s="316"/>
      <c r="ER2082" s="316"/>
      <c r="ES2082" s="316"/>
      <c r="ET2082" s="316"/>
      <c r="EU2082" s="316"/>
      <c r="EV2082" s="316"/>
      <c r="EW2082" s="316"/>
      <c r="EX2082" s="316"/>
      <c r="EY2082" s="316"/>
      <c r="EZ2082" s="316"/>
      <c r="FA2082" s="316"/>
      <c r="FB2082" s="316"/>
      <c r="FC2082" s="316"/>
      <c r="FD2082" s="316"/>
      <c r="FE2082" s="316"/>
      <c r="FF2082" s="316"/>
      <c r="FG2082" s="316"/>
      <c r="FH2082" s="316"/>
      <c r="FI2082" s="316"/>
      <c r="FJ2082" s="316"/>
      <c r="FK2082" s="316"/>
      <c r="FL2082" s="316"/>
      <c r="FM2082" s="316"/>
      <c r="FN2082" s="316"/>
      <c r="FO2082" s="316"/>
      <c r="FP2082" s="316"/>
      <c r="FQ2082" s="316"/>
      <c r="FR2082" s="316"/>
      <c r="FS2082" s="316"/>
      <c r="FT2082" s="316"/>
      <c r="FU2082" s="316"/>
      <c r="FV2082" s="316"/>
      <c r="FW2082" s="316"/>
      <c r="FX2082" s="316"/>
      <c r="FY2082" s="316"/>
      <c r="FZ2082" s="316"/>
      <c r="GA2082" s="316"/>
      <c r="GB2082" s="316"/>
      <c r="GC2082" s="316"/>
      <c r="GD2082" s="316"/>
      <c r="GE2082" s="316"/>
      <c r="GF2082" s="316"/>
      <c r="GG2082" s="316"/>
      <c r="GH2082" s="316"/>
      <c r="GI2082" s="316"/>
      <c r="GJ2082" s="316"/>
      <c r="GK2082" s="316"/>
      <c r="GL2082" s="316"/>
      <c r="GM2082" s="316"/>
      <c r="GN2082" s="316"/>
      <c r="GO2082" s="316"/>
      <c r="GP2082" s="316"/>
      <c r="GQ2082" s="316"/>
      <c r="GR2082" s="316"/>
      <c r="GS2082" s="316"/>
      <c r="GT2082" s="316"/>
      <c r="GU2082" s="316"/>
      <c r="GV2082" s="316"/>
      <c r="GW2082" s="316"/>
      <c r="GX2082" s="316"/>
      <c r="GY2082" s="316"/>
      <c r="GZ2082" s="316"/>
      <c r="HA2082" s="316"/>
      <c r="HB2082" s="316"/>
      <c r="HC2082" s="316"/>
      <c r="HD2082" s="316"/>
      <c r="HE2082" s="316"/>
      <c r="HF2082" s="316"/>
      <c r="HG2082" s="316"/>
      <c r="HH2082" s="316"/>
      <c r="HI2082" s="316"/>
      <c r="HJ2082" s="316"/>
      <c r="HK2082" s="316"/>
      <c r="HL2082" s="316"/>
      <c r="HM2082" s="316"/>
      <c r="HN2082" s="316"/>
      <c r="HO2082" s="316"/>
      <c r="HP2082" s="316"/>
      <c r="HQ2082" s="316"/>
      <c r="HR2082" s="316"/>
      <c r="HS2082" s="316"/>
      <c r="HT2082" s="316"/>
      <c r="HU2082" s="316"/>
      <c r="HV2082" s="316"/>
      <c r="HW2082" s="316"/>
      <c r="HX2082" s="316"/>
      <c r="HY2082" s="316"/>
      <c r="HZ2082" s="316"/>
      <c r="IA2082" s="316"/>
      <c r="IB2082" s="316"/>
      <c r="IC2082" s="316"/>
      <c r="ID2082" s="316"/>
      <c r="IE2082" s="316"/>
      <c r="IF2082" s="316"/>
      <c r="IG2082" s="316"/>
      <c r="IH2082" s="316"/>
      <c r="II2082" s="316"/>
      <c r="IJ2082" s="316"/>
      <c r="IK2082" s="316"/>
      <c r="IL2082" s="316"/>
      <c r="IM2082" s="316"/>
      <c r="IN2082" s="316"/>
      <c r="IO2082" s="316"/>
      <c r="IP2082" s="316"/>
      <c r="IQ2082" s="316"/>
      <c r="IR2082" s="316"/>
      <c r="IS2082" s="316"/>
      <c r="IT2082" s="316"/>
      <c r="IU2082" s="316"/>
      <c r="IV2082" s="316"/>
    </row>
    <row r="2083" spans="1:256" s="314" customFormat="1" ht="14.25" customHeight="1">
      <c r="A2083" s="313"/>
      <c r="B2083" s="316"/>
      <c r="C2083" s="321"/>
      <c r="D2083" s="322"/>
      <c r="E2083" s="335"/>
      <c r="F2083" s="321"/>
      <c r="G2083" s="340"/>
      <c r="H2083" s="315"/>
      <c r="I2083" s="316"/>
      <c r="J2083" s="316"/>
      <c r="K2083" s="316"/>
      <c r="L2083" s="316"/>
      <c r="M2083" s="316"/>
      <c r="N2083" s="316"/>
      <c r="O2083" s="316"/>
      <c r="P2083" s="316"/>
      <c r="Q2083" s="316"/>
      <c r="R2083" s="316"/>
      <c r="S2083" s="316"/>
      <c r="T2083" s="316"/>
      <c r="U2083" s="316"/>
      <c r="V2083" s="316"/>
      <c r="W2083" s="316"/>
      <c r="X2083" s="316"/>
      <c r="Y2083" s="316"/>
      <c r="Z2083" s="316"/>
      <c r="AA2083" s="316"/>
      <c r="AB2083" s="316"/>
      <c r="AC2083" s="316"/>
      <c r="AD2083" s="316"/>
      <c r="AE2083" s="316"/>
      <c r="AF2083" s="316"/>
      <c r="AG2083" s="316"/>
      <c r="AH2083" s="316"/>
      <c r="AI2083" s="316"/>
      <c r="AJ2083" s="316"/>
      <c r="AK2083" s="316"/>
      <c r="AL2083" s="316"/>
      <c r="AM2083" s="316"/>
      <c r="AN2083" s="316"/>
      <c r="AO2083" s="316"/>
      <c r="AP2083" s="316"/>
      <c r="AQ2083" s="316"/>
      <c r="AR2083" s="316"/>
      <c r="AS2083" s="316"/>
      <c r="AT2083" s="316"/>
      <c r="AU2083" s="316"/>
      <c r="AV2083" s="316"/>
      <c r="AW2083" s="316"/>
      <c r="AX2083" s="316"/>
      <c r="AY2083" s="316"/>
      <c r="AZ2083" s="316"/>
      <c r="BA2083" s="316"/>
      <c r="BB2083" s="316"/>
      <c r="BC2083" s="316"/>
      <c r="BD2083" s="316"/>
      <c r="BE2083" s="316"/>
      <c r="BF2083" s="316"/>
      <c r="BG2083" s="316"/>
      <c r="BH2083" s="316"/>
      <c r="BI2083" s="316"/>
      <c r="BJ2083" s="316"/>
      <c r="BK2083" s="316"/>
      <c r="BL2083" s="316"/>
      <c r="BM2083" s="316"/>
      <c r="BN2083" s="316"/>
      <c r="BO2083" s="316"/>
      <c r="BP2083" s="316"/>
      <c r="BQ2083" s="316"/>
      <c r="BR2083" s="316"/>
      <c r="BS2083" s="316"/>
      <c r="BT2083" s="316"/>
      <c r="BU2083" s="316"/>
      <c r="BV2083" s="316"/>
      <c r="BW2083" s="316"/>
      <c r="BX2083" s="316"/>
      <c r="BY2083" s="316"/>
      <c r="BZ2083" s="316"/>
      <c r="CA2083" s="316"/>
      <c r="CB2083" s="316"/>
      <c r="CC2083" s="316"/>
      <c r="CD2083" s="316"/>
      <c r="CE2083" s="316"/>
      <c r="CF2083" s="316"/>
      <c r="CG2083" s="316"/>
      <c r="CH2083" s="316"/>
      <c r="CI2083" s="316"/>
      <c r="CJ2083" s="316"/>
      <c r="CK2083" s="316"/>
      <c r="CL2083" s="316"/>
      <c r="CM2083" s="316"/>
      <c r="CN2083" s="316"/>
      <c r="CO2083" s="316"/>
      <c r="CP2083" s="316"/>
      <c r="CQ2083" s="316"/>
      <c r="CR2083" s="316"/>
      <c r="CS2083" s="316"/>
      <c r="CT2083" s="316"/>
      <c r="CU2083" s="316"/>
      <c r="CV2083" s="316"/>
      <c r="CW2083" s="316"/>
      <c r="CX2083" s="316"/>
      <c r="CY2083" s="316"/>
      <c r="CZ2083" s="316"/>
      <c r="DA2083" s="316"/>
      <c r="DB2083" s="316"/>
      <c r="DC2083" s="316"/>
      <c r="DD2083" s="316"/>
      <c r="DE2083" s="316"/>
      <c r="DF2083" s="316"/>
      <c r="DG2083" s="316"/>
      <c r="DH2083" s="316"/>
      <c r="DI2083" s="316"/>
      <c r="DJ2083" s="316"/>
      <c r="DK2083" s="316"/>
      <c r="DL2083" s="316"/>
      <c r="DM2083" s="316"/>
      <c r="DN2083" s="316"/>
      <c r="DO2083" s="316"/>
      <c r="DP2083" s="316"/>
      <c r="DQ2083" s="316"/>
      <c r="DR2083" s="316"/>
      <c r="DS2083" s="316"/>
      <c r="DT2083" s="316"/>
      <c r="DU2083" s="316"/>
      <c r="DV2083" s="316"/>
      <c r="DW2083" s="316"/>
      <c r="DX2083" s="316"/>
      <c r="DY2083" s="316"/>
      <c r="DZ2083" s="316"/>
      <c r="EA2083" s="316"/>
      <c r="EB2083" s="316"/>
      <c r="EC2083" s="316"/>
      <c r="ED2083" s="316"/>
      <c r="EE2083" s="316"/>
      <c r="EF2083" s="316"/>
      <c r="EG2083" s="316"/>
      <c r="EH2083" s="316"/>
      <c r="EI2083" s="316"/>
      <c r="EJ2083" s="316"/>
      <c r="EK2083" s="316"/>
      <c r="EL2083" s="316"/>
      <c r="EM2083" s="316"/>
      <c r="EN2083" s="316"/>
      <c r="EO2083" s="316"/>
      <c r="EP2083" s="316"/>
      <c r="EQ2083" s="316"/>
      <c r="ER2083" s="316"/>
      <c r="ES2083" s="316"/>
      <c r="ET2083" s="316"/>
      <c r="EU2083" s="316"/>
      <c r="EV2083" s="316"/>
      <c r="EW2083" s="316"/>
      <c r="EX2083" s="316"/>
      <c r="EY2083" s="316"/>
      <c r="EZ2083" s="316"/>
      <c r="FA2083" s="316"/>
      <c r="FB2083" s="316"/>
      <c r="FC2083" s="316"/>
      <c r="FD2083" s="316"/>
      <c r="FE2083" s="316"/>
      <c r="FF2083" s="316"/>
      <c r="FG2083" s="316"/>
      <c r="FH2083" s="316"/>
      <c r="FI2083" s="316"/>
      <c r="FJ2083" s="316"/>
      <c r="FK2083" s="316"/>
      <c r="FL2083" s="316"/>
      <c r="FM2083" s="316"/>
      <c r="FN2083" s="316"/>
      <c r="FO2083" s="316"/>
      <c r="FP2083" s="316"/>
      <c r="FQ2083" s="316"/>
      <c r="FR2083" s="316"/>
      <c r="FS2083" s="316"/>
      <c r="FT2083" s="316"/>
      <c r="FU2083" s="316"/>
      <c r="FV2083" s="316"/>
      <c r="FW2083" s="316"/>
      <c r="FX2083" s="316"/>
      <c r="FY2083" s="316"/>
      <c r="FZ2083" s="316"/>
      <c r="GA2083" s="316"/>
      <c r="GB2083" s="316"/>
      <c r="GC2083" s="316"/>
      <c r="GD2083" s="316"/>
      <c r="GE2083" s="316"/>
      <c r="GF2083" s="316"/>
      <c r="GG2083" s="316"/>
      <c r="GH2083" s="316"/>
      <c r="GI2083" s="316"/>
      <c r="GJ2083" s="316"/>
      <c r="GK2083" s="316"/>
      <c r="GL2083" s="316"/>
      <c r="GM2083" s="316"/>
      <c r="GN2083" s="316"/>
      <c r="GO2083" s="316"/>
      <c r="GP2083" s="316"/>
      <c r="GQ2083" s="316"/>
      <c r="GR2083" s="316"/>
      <c r="GS2083" s="316"/>
      <c r="GT2083" s="316"/>
      <c r="GU2083" s="316"/>
      <c r="GV2083" s="316"/>
      <c r="GW2083" s="316"/>
      <c r="GX2083" s="316"/>
      <c r="GY2083" s="316"/>
      <c r="GZ2083" s="316"/>
      <c r="HA2083" s="316"/>
      <c r="HB2083" s="316"/>
      <c r="HC2083" s="316"/>
      <c r="HD2083" s="316"/>
      <c r="HE2083" s="316"/>
      <c r="HF2083" s="316"/>
      <c r="HG2083" s="316"/>
      <c r="HH2083" s="316"/>
      <c r="HI2083" s="316"/>
      <c r="HJ2083" s="316"/>
      <c r="HK2083" s="316"/>
      <c r="HL2083" s="316"/>
      <c r="HM2083" s="316"/>
      <c r="HN2083" s="316"/>
      <c r="HO2083" s="316"/>
      <c r="HP2083" s="316"/>
      <c r="HQ2083" s="316"/>
      <c r="HR2083" s="316"/>
      <c r="HS2083" s="316"/>
      <c r="HT2083" s="316"/>
      <c r="HU2083" s="316"/>
      <c r="HV2083" s="316"/>
      <c r="HW2083" s="316"/>
      <c r="HX2083" s="316"/>
      <c r="HY2083" s="316"/>
      <c r="HZ2083" s="316"/>
      <c r="IA2083" s="316"/>
      <c r="IB2083" s="316"/>
      <c r="IC2083" s="316"/>
      <c r="ID2083" s="316"/>
      <c r="IE2083" s="316"/>
      <c r="IF2083" s="316"/>
      <c r="IG2083" s="316"/>
      <c r="IH2083" s="316"/>
      <c r="II2083" s="316"/>
      <c r="IJ2083" s="316"/>
      <c r="IK2083" s="316"/>
      <c r="IL2083" s="316"/>
      <c r="IM2083" s="316"/>
      <c r="IN2083" s="316"/>
      <c r="IO2083" s="316"/>
      <c r="IP2083" s="316"/>
      <c r="IQ2083" s="316"/>
      <c r="IR2083" s="316"/>
      <c r="IS2083" s="316"/>
      <c r="IT2083" s="316"/>
      <c r="IU2083" s="316"/>
      <c r="IV2083" s="316"/>
    </row>
    <row r="2084" spans="1:256" s="314" customFormat="1" ht="14.25" customHeight="1">
      <c r="A2084" s="313"/>
      <c r="B2084" s="316"/>
      <c r="C2084" s="321"/>
      <c r="D2084" s="322"/>
      <c r="E2084" s="335"/>
      <c r="F2084" s="321"/>
      <c r="G2084" s="340"/>
      <c r="H2084" s="315"/>
      <c r="I2084" s="316"/>
      <c r="J2084" s="316"/>
      <c r="K2084" s="316"/>
      <c r="L2084" s="316"/>
      <c r="M2084" s="316"/>
      <c r="N2084" s="316"/>
      <c r="O2084" s="316"/>
      <c r="P2084" s="316"/>
      <c r="Q2084" s="316"/>
      <c r="R2084" s="316"/>
      <c r="S2084" s="316"/>
      <c r="T2084" s="316"/>
      <c r="U2084" s="316"/>
      <c r="V2084" s="316"/>
      <c r="W2084" s="316"/>
      <c r="X2084" s="316"/>
      <c r="Y2084" s="316"/>
      <c r="Z2084" s="316"/>
      <c r="AA2084" s="316"/>
      <c r="AB2084" s="316"/>
      <c r="AC2084" s="316"/>
      <c r="AD2084" s="316"/>
      <c r="AE2084" s="316"/>
      <c r="AF2084" s="316"/>
      <c r="AG2084" s="316"/>
      <c r="AH2084" s="316"/>
      <c r="AI2084" s="316"/>
      <c r="AJ2084" s="316"/>
      <c r="AK2084" s="316"/>
      <c r="AL2084" s="316"/>
      <c r="AM2084" s="316"/>
      <c r="AN2084" s="316"/>
      <c r="AO2084" s="316"/>
      <c r="AP2084" s="316"/>
      <c r="AQ2084" s="316"/>
      <c r="AR2084" s="316"/>
      <c r="AS2084" s="316"/>
      <c r="AT2084" s="316"/>
      <c r="AU2084" s="316"/>
      <c r="AV2084" s="316"/>
      <c r="AW2084" s="316"/>
      <c r="AX2084" s="316"/>
      <c r="AY2084" s="316"/>
      <c r="AZ2084" s="316"/>
      <c r="BA2084" s="316"/>
      <c r="BB2084" s="316"/>
      <c r="BC2084" s="316"/>
      <c r="BD2084" s="316"/>
      <c r="BE2084" s="316"/>
      <c r="BF2084" s="316"/>
      <c r="BG2084" s="316"/>
      <c r="BH2084" s="316"/>
      <c r="BI2084" s="316"/>
      <c r="BJ2084" s="316"/>
      <c r="BK2084" s="316"/>
      <c r="BL2084" s="316"/>
      <c r="BM2084" s="316"/>
      <c r="BN2084" s="316"/>
      <c r="BO2084" s="316"/>
      <c r="BP2084" s="316"/>
      <c r="BQ2084" s="316"/>
      <c r="BR2084" s="316"/>
      <c r="BS2084" s="316"/>
      <c r="BT2084" s="316"/>
      <c r="BU2084" s="316"/>
      <c r="BV2084" s="316"/>
      <c r="BW2084" s="316"/>
      <c r="BX2084" s="316"/>
      <c r="BY2084" s="316"/>
      <c r="BZ2084" s="316"/>
      <c r="CA2084" s="316"/>
      <c r="CB2084" s="316"/>
      <c r="CC2084" s="316"/>
      <c r="CD2084" s="316"/>
      <c r="CE2084" s="316"/>
      <c r="CF2084" s="316"/>
      <c r="CG2084" s="316"/>
      <c r="CH2084" s="316"/>
      <c r="CI2084" s="316"/>
      <c r="CJ2084" s="316"/>
      <c r="CK2084" s="316"/>
      <c r="CL2084" s="316"/>
      <c r="CM2084" s="316"/>
      <c r="CN2084" s="316"/>
      <c r="CO2084" s="316"/>
      <c r="CP2084" s="316"/>
      <c r="CQ2084" s="316"/>
      <c r="CR2084" s="316"/>
      <c r="CS2084" s="316"/>
      <c r="CT2084" s="316"/>
      <c r="CU2084" s="316"/>
      <c r="CV2084" s="316"/>
      <c r="CW2084" s="316"/>
      <c r="CX2084" s="316"/>
      <c r="CY2084" s="316"/>
      <c r="CZ2084" s="316"/>
      <c r="DA2084" s="316"/>
      <c r="DB2084" s="316"/>
      <c r="DC2084" s="316"/>
      <c r="DD2084" s="316"/>
      <c r="DE2084" s="316"/>
      <c r="DF2084" s="316"/>
      <c r="DG2084" s="316"/>
      <c r="DH2084" s="316"/>
      <c r="DI2084" s="316"/>
      <c r="DJ2084" s="316"/>
      <c r="DK2084" s="316"/>
      <c r="DL2084" s="316"/>
      <c r="DM2084" s="316"/>
      <c r="DN2084" s="316"/>
      <c r="DO2084" s="316"/>
      <c r="DP2084" s="316"/>
      <c r="DQ2084" s="316"/>
      <c r="DR2084" s="316"/>
      <c r="DS2084" s="316"/>
      <c r="DT2084" s="316"/>
      <c r="DU2084" s="316"/>
      <c r="DV2084" s="316"/>
      <c r="DW2084" s="316"/>
      <c r="DX2084" s="316"/>
      <c r="DY2084" s="316"/>
      <c r="DZ2084" s="316"/>
      <c r="EA2084" s="316"/>
      <c r="EB2084" s="316"/>
      <c r="EC2084" s="316"/>
      <c r="ED2084" s="316"/>
      <c r="EE2084" s="316"/>
      <c r="EF2084" s="316"/>
      <c r="EG2084" s="316"/>
      <c r="EH2084" s="316"/>
      <c r="EI2084" s="316"/>
      <c r="EJ2084" s="316"/>
      <c r="EK2084" s="316"/>
      <c r="EL2084" s="316"/>
      <c r="EM2084" s="316"/>
      <c r="EN2084" s="316"/>
      <c r="EO2084" s="316"/>
      <c r="EP2084" s="316"/>
      <c r="EQ2084" s="316"/>
      <c r="ER2084" s="316"/>
      <c r="ES2084" s="316"/>
      <c r="ET2084" s="316"/>
      <c r="EU2084" s="316"/>
      <c r="EV2084" s="316"/>
      <c r="EW2084" s="316"/>
      <c r="EX2084" s="316"/>
      <c r="EY2084" s="316"/>
      <c r="EZ2084" s="316"/>
      <c r="FA2084" s="316"/>
      <c r="FB2084" s="316"/>
      <c r="FC2084" s="316"/>
      <c r="FD2084" s="316"/>
      <c r="FE2084" s="316"/>
      <c r="FF2084" s="316"/>
      <c r="FG2084" s="316"/>
      <c r="FH2084" s="316"/>
      <c r="FI2084" s="316"/>
      <c r="FJ2084" s="316"/>
      <c r="FK2084" s="316"/>
      <c r="FL2084" s="316"/>
      <c r="FM2084" s="316"/>
      <c r="FN2084" s="316"/>
      <c r="FO2084" s="316"/>
      <c r="FP2084" s="316"/>
      <c r="FQ2084" s="316"/>
      <c r="FR2084" s="316"/>
      <c r="FS2084" s="316"/>
      <c r="FT2084" s="316"/>
      <c r="FU2084" s="316"/>
      <c r="FV2084" s="316"/>
      <c r="FW2084" s="316"/>
      <c r="FX2084" s="316"/>
      <c r="FY2084" s="316"/>
      <c r="FZ2084" s="316"/>
      <c r="GA2084" s="316"/>
      <c r="GB2084" s="316"/>
      <c r="GC2084" s="316"/>
      <c r="GD2084" s="316"/>
      <c r="GE2084" s="316"/>
      <c r="GF2084" s="316"/>
      <c r="GG2084" s="316"/>
      <c r="GH2084" s="316"/>
      <c r="GI2084" s="316"/>
      <c r="GJ2084" s="316"/>
      <c r="GK2084" s="316"/>
      <c r="GL2084" s="316"/>
      <c r="GM2084" s="316"/>
      <c r="GN2084" s="316"/>
      <c r="GO2084" s="316"/>
      <c r="GP2084" s="316"/>
      <c r="GQ2084" s="316"/>
      <c r="GR2084" s="316"/>
      <c r="GS2084" s="316"/>
      <c r="GT2084" s="316"/>
      <c r="GU2084" s="316"/>
      <c r="GV2084" s="316"/>
      <c r="GW2084" s="316"/>
      <c r="GX2084" s="316"/>
      <c r="GY2084" s="316"/>
      <c r="GZ2084" s="316"/>
      <c r="HA2084" s="316"/>
      <c r="HB2084" s="316"/>
      <c r="HC2084" s="316"/>
      <c r="HD2084" s="316"/>
      <c r="HE2084" s="316"/>
      <c r="HF2084" s="316"/>
      <c r="HG2084" s="316"/>
      <c r="HH2084" s="316"/>
      <c r="HI2084" s="316"/>
      <c r="HJ2084" s="316"/>
      <c r="HK2084" s="316"/>
      <c r="HL2084" s="316"/>
      <c r="HM2084" s="316"/>
      <c r="HN2084" s="316"/>
      <c r="HO2084" s="316"/>
      <c r="HP2084" s="316"/>
      <c r="HQ2084" s="316"/>
      <c r="HR2084" s="316"/>
      <c r="HS2084" s="316"/>
      <c r="HT2084" s="316"/>
      <c r="HU2084" s="316"/>
      <c r="HV2084" s="316"/>
      <c r="HW2084" s="316"/>
      <c r="HX2084" s="316"/>
      <c r="HY2084" s="316"/>
      <c r="HZ2084" s="316"/>
      <c r="IA2084" s="316"/>
      <c r="IB2084" s="316"/>
      <c r="IC2084" s="316"/>
      <c r="ID2084" s="316"/>
      <c r="IE2084" s="316"/>
      <c r="IF2084" s="316"/>
      <c r="IG2084" s="316"/>
      <c r="IH2084" s="316"/>
      <c r="II2084" s="316"/>
      <c r="IJ2084" s="316"/>
      <c r="IK2084" s="316"/>
      <c r="IL2084" s="316"/>
      <c r="IM2084" s="316"/>
      <c r="IN2084" s="316"/>
      <c r="IO2084" s="316"/>
      <c r="IP2084" s="316"/>
      <c r="IQ2084" s="316"/>
      <c r="IR2084" s="316"/>
      <c r="IS2084" s="316"/>
      <c r="IT2084" s="316"/>
      <c r="IU2084" s="316"/>
      <c r="IV2084" s="316"/>
    </row>
    <row r="2085" spans="1:256" s="314" customFormat="1" ht="14.25" customHeight="1">
      <c r="A2085" s="313"/>
      <c r="B2085" s="316"/>
      <c r="C2085" s="321"/>
      <c r="D2085" s="322"/>
      <c r="E2085" s="335"/>
      <c r="F2085" s="321"/>
      <c r="G2085" s="340"/>
      <c r="H2085" s="315"/>
      <c r="I2085" s="316"/>
      <c r="J2085" s="316"/>
      <c r="K2085" s="316"/>
      <c r="L2085" s="316"/>
      <c r="M2085" s="316"/>
      <c r="N2085" s="316"/>
      <c r="O2085" s="316"/>
      <c r="P2085" s="316"/>
      <c r="Q2085" s="316"/>
      <c r="R2085" s="316"/>
      <c r="S2085" s="316"/>
      <c r="T2085" s="316"/>
      <c r="U2085" s="316"/>
      <c r="V2085" s="316"/>
      <c r="W2085" s="316"/>
      <c r="X2085" s="316"/>
      <c r="Y2085" s="316"/>
      <c r="Z2085" s="316"/>
      <c r="AA2085" s="316"/>
      <c r="AB2085" s="316"/>
      <c r="AC2085" s="316"/>
      <c r="AD2085" s="316"/>
      <c r="AE2085" s="316"/>
      <c r="AF2085" s="316"/>
      <c r="AG2085" s="316"/>
      <c r="AH2085" s="316"/>
      <c r="AI2085" s="316"/>
      <c r="AJ2085" s="316"/>
      <c r="AK2085" s="316"/>
      <c r="AL2085" s="316"/>
      <c r="AM2085" s="316"/>
      <c r="AN2085" s="316"/>
      <c r="AO2085" s="316"/>
      <c r="AP2085" s="316"/>
      <c r="AQ2085" s="316"/>
      <c r="AR2085" s="316"/>
      <c r="AS2085" s="316"/>
      <c r="AT2085" s="316"/>
      <c r="AU2085" s="316"/>
      <c r="AV2085" s="316"/>
      <c r="AW2085" s="316"/>
      <c r="AX2085" s="316"/>
      <c r="AY2085" s="316"/>
      <c r="AZ2085" s="316"/>
      <c r="BA2085" s="316"/>
      <c r="BB2085" s="316"/>
      <c r="BC2085" s="316"/>
      <c r="BD2085" s="316"/>
      <c r="BE2085" s="316"/>
      <c r="BF2085" s="316"/>
      <c r="BG2085" s="316"/>
      <c r="BH2085" s="316"/>
      <c r="BI2085" s="316"/>
      <c r="BJ2085" s="316"/>
      <c r="BK2085" s="316"/>
      <c r="BL2085" s="316"/>
      <c r="BM2085" s="316"/>
      <c r="BN2085" s="316"/>
      <c r="BO2085" s="316"/>
      <c r="BP2085" s="316"/>
      <c r="BQ2085" s="316"/>
      <c r="BR2085" s="316"/>
      <c r="BS2085" s="316"/>
      <c r="BT2085" s="316"/>
      <c r="BU2085" s="316"/>
      <c r="BV2085" s="316"/>
      <c r="BW2085" s="316"/>
      <c r="BX2085" s="316"/>
      <c r="BY2085" s="316"/>
      <c r="BZ2085" s="316"/>
      <c r="CA2085" s="316"/>
      <c r="CB2085" s="316"/>
      <c r="CC2085" s="316"/>
      <c r="CD2085" s="316"/>
      <c r="CE2085" s="316"/>
      <c r="CF2085" s="316"/>
      <c r="CG2085" s="316"/>
      <c r="CH2085" s="316"/>
      <c r="CI2085" s="316"/>
      <c r="CJ2085" s="316"/>
      <c r="CK2085" s="316"/>
      <c r="CL2085" s="316"/>
      <c r="CM2085" s="316"/>
      <c r="CN2085" s="316"/>
      <c r="CO2085" s="316"/>
      <c r="CP2085" s="316"/>
      <c r="CQ2085" s="316"/>
      <c r="CR2085" s="316"/>
      <c r="CS2085" s="316"/>
      <c r="CT2085" s="316"/>
      <c r="CU2085" s="316"/>
      <c r="CV2085" s="316"/>
      <c r="CW2085" s="316"/>
      <c r="CX2085" s="316"/>
      <c r="CY2085" s="316"/>
      <c r="CZ2085" s="316"/>
      <c r="DA2085" s="316"/>
      <c r="DB2085" s="316"/>
      <c r="DC2085" s="316"/>
      <c r="DD2085" s="316"/>
      <c r="DE2085" s="316"/>
      <c r="DF2085" s="316"/>
      <c r="DG2085" s="316"/>
      <c r="DH2085" s="316"/>
      <c r="DI2085" s="316"/>
      <c r="DJ2085" s="316"/>
      <c r="DK2085" s="316"/>
      <c r="DL2085" s="316"/>
      <c r="DM2085" s="316"/>
      <c r="DN2085" s="316"/>
      <c r="DO2085" s="316"/>
      <c r="DP2085" s="316"/>
      <c r="DQ2085" s="316"/>
      <c r="DR2085" s="316"/>
      <c r="DS2085" s="316"/>
      <c r="DT2085" s="316"/>
      <c r="DU2085" s="316"/>
      <c r="DV2085" s="316"/>
      <c r="DW2085" s="316"/>
      <c r="DX2085" s="316"/>
      <c r="DY2085" s="316"/>
      <c r="DZ2085" s="316"/>
      <c r="EA2085" s="316"/>
      <c r="EB2085" s="316"/>
      <c r="EC2085" s="316"/>
      <c r="ED2085" s="316"/>
      <c r="EE2085" s="316"/>
      <c r="EF2085" s="316"/>
      <c r="EG2085" s="316"/>
      <c r="EH2085" s="316"/>
      <c r="EI2085" s="316"/>
      <c r="EJ2085" s="316"/>
      <c r="EK2085" s="316"/>
      <c r="EL2085" s="316"/>
      <c r="EM2085" s="316"/>
      <c r="EN2085" s="316"/>
      <c r="EO2085" s="316"/>
      <c r="EP2085" s="316"/>
      <c r="EQ2085" s="316"/>
      <c r="ER2085" s="316"/>
      <c r="ES2085" s="316"/>
      <c r="ET2085" s="316"/>
      <c r="EU2085" s="316"/>
      <c r="EV2085" s="316"/>
      <c r="EW2085" s="316"/>
      <c r="EX2085" s="316"/>
      <c r="EY2085" s="316"/>
      <c r="EZ2085" s="316"/>
      <c r="FA2085" s="316"/>
      <c r="FB2085" s="316"/>
      <c r="FC2085" s="316"/>
      <c r="FD2085" s="316"/>
      <c r="FE2085" s="316"/>
      <c r="FF2085" s="316"/>
      <c r="FG2085" s="316"/>
      <c r="FH2085" s="316"/>
      <c r="FI2085" s="316"/>
      <c r="FJ2085" s="316"/>
      <c r="FK2085" s="316"/>
      <c r="FL2085" s="316"/>
      <c r="FM2085" s="316"/>
      <c r="FN2085" s="316"/>
      <c r="FO2085" s="316"/>
      <c r="FP2085" s="316"/>
      <c r="FQ2085" s="316"/>
      <c r="FR2085" s="316"/>
      <c r="FS2085" s="316"/>
      <c r="FT2085" s="316"/>
      <c r="FU2085" s="316"/>
      <c r="FV2085" s="316"/>
      <c r="FW2085" s="316"/>
      <c r="FX2085" s="316"/>
      <c r="FY2085" s="316"/>
      <c r="FZ2085" s="316"/>
      <c r="GA2085" s="316"/>
      <c r="GB2085" s="316"/>
      <c r="GC2085" s="316"/>
      <c r="GD2085" s="316"/>
      <c r="GE2085" s="316"/>
      <c r="GF2085" s="316"/>
      <c r="GG2085" s="316"/>
      <c r="GH2085" s="316"/>
      <c r="GI2085" s="316"/>
      <c r="GJ2085" s="316"/>
      <c r="GK2085" s="316"/>
      <c r="GL2085" s="316"/>
      <c r="GM2085" s="316"/>
      <c r="GN2085" s="316"/>
      <c r="GO2085" s="316"/>
      <c r="GP2085" s="316"/>
      <c r="GQ2085" s="316"/>
      <c r="GR2085" s="316"/>
      <c r="GS2085" s="316"/>
      <c r="GT2085" s="316"/>
      <c r="GU2085" s="316"/>
      <c r="GV2085" s="316"/>
      <c r="GW2085" s="316"/>
      <c r="GX2085" s="316"/>
      <c r="GY2085" s="316"/>
      <c r="GZ2085" s="316"/>
      <c r="HA2085" s="316"/>
      <c r="HB2085" s="316"/>
      <c r="HC2085" s="316"/>
      <c r="HD2085" s="316"/>
      <c r="HE2085" s="316"/>
      <c r="HF2085" s="316"/>
      <c r="HG2085" s="316"/>
      <c r="HH2085" s="316"/>
      <c r="HI2085" s="316"/>
      <c r="HJ2085" s="316"/>
      <c r="HK2085" s="316"/>
      <c r="HL2085" s="316"/>
      <c r="HM2085" s="316"/>
      <c r="HN2085" s="316"/>
      <c r="HO2085" s="316"/>
      <c r="HP2085" s="316"/>
      <c r="HQ2085" s="316"/>
      <c r="HR2085" s="316"/>
      <c r="HS2085" s="316"/>
      <c r="HT2085" s="316"/>
      <c r="HU2085" s="316"/>
      <c r="HV2085" s="316"/>
      <c r="HW2085" s="316"/>
      <c r="HX2085" s="316"/>
      <c r="HY2085" s="316"/>
      <c r="HZ2085" s="316"/>
      <c r="IA2085" s="316"/>
      <c r="IB2085" s="316"/>
      <c r="IC2085" s="316"/>
      <c r="ID2085" s="316"/>
      <c r="IE2085" s="316"/>
      <c r="IF2085" s="316"/>
      <c r="IG2085" s="316"/>
      <c r="IH2085" s="316"/>
      <c r="II2085" s="316"/>
      <c r="IJ2085" s="316"/>
      <c r="IK2085" s="316"/>
      <c r="IL2085" s="316"/>
      <c r="IM2085" s="316"/>
      <c r="IN2085" s="316"/>
      <c r="IO2085" s="316"/>
      <c r="IP2085" s="316"/>
      <c r="IQ2085" s="316"/>
      <c r="IR2085" s="316"/>
      <c r="IS2085" s="316"/>
      <c r="IT2085" s="316"/>
      <c r="IU2085" s="316"/>
      <c r="IV2085" s="316"/>
    </row>
    <row r="2086" spans="1:256" s="314" customFormat="1" ht="14.25" customHeight="1">
      <c r="A2086" s="313"/>
      <c r="B2086" s="316"/>
      <c r="C2086" s="321"/>
      <c r="D2086" s="322"/>
      <c r="E2086" s="335"/>
      <c r="F2086" s="321"/>
      <c r="G2086" s="340"/>
      <c r="H2086" s="315"/>
      <c r="I2086" s="316"/>
      <c r="J2086" s="316"/>
      <c r="K2086" s="316"/>
      <c r="L2086" s="316"/>
      <c r="M2086" s="316"/>
      <c r="N2086" s="316"/>
      <c r="O2086" s="316"/>
      <c r="P2086" s="316"/>
      <c r="Q2086" s="316"/>
      <c r="R2086" s="316"/>
      <c r="S2086" s="316"/>
      <c r="T2086" s="316"/>
      <c r="U2086" s="316"/>
      <c r="V2086" s="316"/>
      <c r="W2086" s="316"/>
      <c r="X2086" s="316"/>
      <c r="Y2086" s="316"/>
      <c r="Z2086" s="316"/>
      <c r="AA2086" s="316"/>
      <c r="AB2086" s="316"/>
      <c r="AC2086" s="316"/>
      <c r="AD2086" s="316"/>
      <c r="AE2086" s="316"/>
      <c r="AF2086" s="316"/>
      <c r="AG2086" s="316"/>
      <c r="AH2086" s="316"/>
      <c r="AI2086" s="316"/>
      <c r="AJ2086" s="316"/>
      <c r="AK2086" s="316"/>
      <c r="AL2086" s="316"/>
      <c r="AM2086" s="316"/>
      <c r="AN2086" s="316"/>
      <c r="AO2086" s="316"/>
      <c r="AP2086" s="316"/>
      <c r="AQ2086" s="316"/>
      <c r="AR2086" s="316"/>
      <c r="AS2086" s="316"/>
      <c r="AT2086" s="316"/>
      <c r="AU2086" s="316"/>
      <c r="AV2086" s="316"/>
      <c r="AW2086" s="316"/>
      <c r="AX2086" s="316"/>
      <c r="AY2086" s="316"/>
      <c r="AZ2086" s="316"/>
      <c r="BA2086" s="316"/>
      <c r="BB2086" s="316"/>
      <c r="BC2086" s="316"/>
      <c r="BD2086" s="316"/>
      <c r="BE2086" s="316"/>
      <c r="BF2086" s="316"/>
      <c r="BG2086" s="316"/>
      <c r="BH2086" s="316"/>
      <c r="BI2086" s="316"/>
      <c r="BJ2086" s="316"/>
      <c r="BK2086" s="316"/>
      <c r="BL2086" s="316"/>
      <c r="BM2086" s="316"/>
      <c r="BN2086" s="316"/>
      <c r="BO2086" s="316"/>
      <c r="BP2086" s="316"/>
      <c r="BQ2086" s="316"/>
      <c r="BR2086" s="316"/>
      <c r="BS2086" s="316"/>
      <c r="BT2086" s="316"/>
      <c r="BU2086" s="316"/>
      <c r="BV2086" s="316"/>
      <c r="BW2086" s="316"/>
      <c r="BX2086" s="316"/>
      <c r="BY2086" s="316"/>
      <c r="BZ2086" s="316"/>
      <c r="CA2086" s="316"/>
      <c r="CB2086" s="316"/>
      <c r="CC2086" s="316"/>
      <c r="CD2086" s="316"/>
      <c r="CE2086" s="316"/>
      <c r="CF2086" s="316"/>
      <c r="CG2086" s="316"/>
      <c r="CH2086" s="316"/>
      <c r="CI2086" s="316"/>
      <c r="CJ2086" s="316"/>
      <c r="CK2086" s="316"/>
      <c r="CL2086" s="316"/>
      <c r="CM2086" s="316"/>
      <c r="CN2086" s="316"/>
      <c r="CO2086" s="316"/>
      <c r="CP2086" s="316"/>
      <c r="CQ2086" s="316"/>
      <c r="CR2086" s="316"/>
      <c r="CS2086" s="316"/>
      <c r="CT2086" s="316"/>
      <c r="CU2086" s="316"/>
      <c r="CV2086" s="316"/>
      <c r="CW2086" s="316"/>
      <c r="CX2086" s="316"/>
      <c r="CY2086" s="316"/>
      <c r="CZ2086" s="316"/>
      <c r="DA2086" s="316"/>
      <c r="DB2086" s="316"/>
      <c r="DC2086" s="316"/>
      <c r="DD2086" s="316"/>
      <c r="DE2086" s="316"/>
      <c r="DF2086" s="316"/>
      <c r="DG2086" s="316"/>
      <c r="DH2086" s="316"/>
      <c r="DI2086" s="316"/>
      <c r="DJ2086" s="316"/>
      <c r="DK2086" s="316"/>
      <c r="DL2086" s="316"/>
      <c r="DM2086" s="316"/>
      <c r="DN2086" s="316"/>
      <c r="DO2086" s="316"/>
      <c r="DP2086" s="316"/>
      <c r="DQ2086" s="316"/>
      <c r="DR2086" s="316"/>
      <c r="DS2086" s="316"/>
      <c r="DT2086" s="316"/>
      <c r="DU2086" s="316"/>
      <c r="DV2086" s="316"/>
      <c r="DW2086" s="316"/>
      <c r="DX2086" s="316"/>
      <c r="DY2086" s="316"/>
      <c r="DZ2086" s="316"/>
      <c r="EA2086" s="316"/>
      <c r="EB2086" s="316"/>
      <c r="EC2086" s="316"/>
      <c r="ED2086" s="316"/>
      <c r="EE2086" s="316"/>
      <c r="EF2086" s="316"/>
      <c r="EG2086" s="316"/>
      <c r="EH2086" s="316"/>
      <c r="EI2086" s="316"/>
      <c r="EJ2086" s="316"/>
      <c r="EK2086" s="316"/>
      <c r="EL2086" s="316"/>
      <c r="EM2086" s="316"/>
      <c r="EN2086" s="316"/>
      <c r="EO2086" s="316"/>
      <c r="EP2086" s="316"/>
      <c r="EQ2086" s="316"/>
      <c r="ER2086" s="316"/>
      <c r="ES2086" s="316"/>
      <c r="ET2086" s="316"/>
      <c r="EU2086" s="316"/>
      <c r="EV2086" s="316"/>
      <c r="EW2086" s="316"/>
      <c r="EX2086" s="316"/>
      <c r="EY2086" s="316"/>
      <c r="EZ2086" s="316"/>
      <c r="FA2086" s="316"/>
      <c r="FB2086" s="316"/>
      <c r="FC2086" s="316"/>
      <c r="FD2086" s="316"/>
      <c r="FE2086" s="316"/>
      <c r="FF2086" s="316"/>
      <c r="FG2086" s="316"/>
      <c r="FH2086" s="316"/>
      <c r="FI2086" s="316"/>
      <c r="FJ2086" s="316"/>
      <c r="FK2086" s="316"/>
      <c r="FL2086" s="316"/>
      <c r="FM2086" s="316"/>
      <c r="FN2086" s="316"/>
      <c r="FO2086" s="316"/>
      <c r="FP2086" s="316"/>
      <c r="FQ2086" s="316"/>
      <c r="FR2086" s="316"/>
      <c r="FS2086" s="316"/>
      <c r="FT2086" s="316"/>
      <c r="FU2086" s="316"/>
      <c r="FV2086" s="316"/>
      <c r="FW2086" s="316"/>
      <c r="FX2086" s="316"/>
      <c r="FY2086" s="316"/>
      <c r="FZ2086" s="316"/>
      <c r="GA2086" s="316"/>
      <c r="GB2086" s="316"/>
      <c r="GC2086" s="316"/>
      <c r="GD2086" s="316"/>
      <c r="GE2086" s="316"/>
      <c r="GF2086" s="316"/>
      <c r="GG2086" s="316"/>
      <c r="GH2086" s="316"/>
      <c r="GI2086" s="316"/>
      <c r="GJ2086" s="316"/>
      <c r="GK2086" s="316"/>
      <c r="GL2086" s="316"/>
      <c r="GM2086" s="316"/>
      <c r="GN2086" s="316"/>
      <c r="GO2086" s="316"/>
      <c r="GP2086" s="316"/>
      <c r="GQ2086" s="316"/>
      <c r="GR2086" s="316"/>
      <c r="GS2086" s="316"/>
      <c r="GT2086" s="316"/>
      <c r="GU2086" s="316"/>
      <c r="GV2086" s="316"/>
      <c r="GW2086" s="316"/>
      <c r="GX2086" s="316"/>
      <c r="GY2086" s="316"/>
      <c r="GZ2086" s="316"/>
      <c r="HA2086" s="316"/>
      <c r="HB2086" s="316"/>
      <c r="HC2086" s="316"/>
      <c r="HD2086" s="316"/>
      <c r="HE2086" s="316"/>
      <c r="HF2086" s="316"/>
      <c r="HG2086" s="316"/>
      <c r="HH2086" s="316"/>
      <c r="HI2086" s="316"/>
      <c r="HJ2086" s="316"/>
      <c r="HK2086" s="316"/>
      <c r="HL2086" s="316"/>
      <c r="HM2086" s="316"/>
      <c r="HN2086" s="316"/>
      <c r="HO2086" s="316"/>
      <c r="HP2086" s="316"/>
      <c r="HQ2086" s="316"/>
      <c r="HR2086" s="316"/>
      <c r="HS2086" s="316"/>
      <c r="HT2086" s="316"/>
      <c r="HU2086" s="316"/>
      <c r="HV2086" s="316"/>
      <c r="HW2086" s="316"/>
      <c r="HX2086" s="316"/>
      <c r="HY2086" s="316"/>
      <c r="HZ2086" s="316"/>
      <c r="IA2086" s="316"/>
      <c r="IB2086" s="316"/>
      <c r="IC2086" s="316"/>
      <c r="ID2086" s="316"/>
      <c r="IE2086" s="316"/>
      <c r="IF2086" s="316"/>
      <c r="IG2086" s="316"/>
      <c r="IH2086" s="316"/>
      <c r="II2086" s="316"/>
      <c r="IJ2086" s="316"/>
      <c r="IK2086" s="316"/>
      <c r="IL2086" s="316"/>
      <c r="IM2086" s="316"/>
      <c r="IN2086" s="316"/>
      <c r="IO2086" s="316"/>
      <c r="IP2086" s="316"/>
      <c r="IQ2086" s="316"/>
      <c r="IR2086" s="316"/>
      <c r="IS2086" s="316"/>
      <c r="IT2086" s="316"/>
      <c r="IU2086" s="316"/>
      <c r="IV2086" s="316"/>
    </row>
    <row r="2087" spans="1:256" s="314" customFormat="1" ht="14.25" customHeight="1">
      <c r="A2087" s="313"/>
      <c r="B2087" s="316"/>
      <c r="C2087" s="321"/>
      <c r="D2087" s="322"/>
      <c r="E2087" s="335"/>
      <c r="F2087" s="321"/>
      <c r="G2087" s="340"/>
      <c r="H2087" s="315"/>
      <c r="I2087" s="316"/>
      <c r="J2087" s="316"/>
      <c r="K2087" s="316"/>
      <c r="L2087" s="316"/>
      <c r="M2087" s="316"/>
      <c r="N2087" s="316"/>
      <c r="O2087" s="316"/>
      <c r="P2087" s="316"/>
      <c r="Q2087" s="316"/>
      <c r="R2087" s="316"/>
      <c r="S2087" s="316"/>
      <c r="T2087" s="316"/>
      <c r="U2087" s="316"/>
      <c r="V2087" s="316"/>
      <c r="W2087" s="316"/>
      <c r="X2087" s="316"/>
      <c r="Y2087" s="316"/>
      <c r="Z2087" s="316"/>
      <c r="AA2087" s="316"/>
      <c r="AB2087" s="316"/>
      <c r="AC2087" s="316"/>
      <c r="AD2087" s="316"/>
      <c r="AE2087" s="316"/>
      <c r="AF2087" s="316"/>
      <c r="AG2087" s="316"/>
      <c r="AH2087" s="316"/>
      <c r="AI2087" s="316"/>
      <c r="AJ2087" s="316"/>
      <c r="AK2087" s="316"/>
      <c r="AL2087" s="316"/>
      <c r="AM2087" s="316"/>
      <c r="AN2087" s="316"/>
      <c r="AO2087" s="316"/>
      <c r="AP2087" s="316"/>
      <c r="AQ2087" s="316"/>
      <c r="AR2087" s="316"/>
      <c r="AS2087" s="316"/>
      <c r="AT2087" s="316"/>
      <c r="AU2087" s="316"/>
      <c r="AV2087" s="316"/>
      <c r="AW2087" s="316"/>
      <c r="AX2087" s="316"/>
      <c r="AY2087" s="316"/>
      <c r="AZ2087" s="316"/>
      <c r="BA2087" s="316"/>
      <c r="BB2087" s="316"/>
      <c r="BC2087" s="316"/>
      <c r="BD2087" s="316"/>
      <c r="BE2087" s="316"/>
      <c r="BF2087" s="316"/>
      <c r="BG2087" s="316"/>
      <c r="BH2087" s="316"/>
      <c r="BI2087" s="316"/>
      <c r="BJ2087" s="316"/>
      <c r="BK2087" s="316"/>
      <c r="BL2087" s="316"/>
      <c r="BM2087" s="316"/>
      <c r="BN2087" s="316"/>
      <c r="BO2087" s="316"/>
      <c r="BP2087" s="316"/>
      <c r="BQ2087" s="316"/>
      <c r="BR2087" s="316"/>
      <c r="BS2087" s="316"/>
      <c r="BT2087" s="316"/>
      <c r="BU2087" s="316"/>
      <c r="BV2087" s="316"/>
      <c r="BW2087" s="316"/>
      <c r="BX2087" s="316"/>
      <c r="BY2087" s="316"/>
      <c r="BZ2087" s="316"/>
      <c r="CA2087" s="316"/>
      <c r="CB2087" s="316"/>
      <c r="CC2087" s="316"/>
      <c r="CD2087" s="316"/>
      <c r="CE2087" s="316"/>
      <c r="CF2087" s="316"/>
      <c r="CG2087" s="316"/>
      <c r="CH2087" s="316"/>
      <c r="CI2087" s="316"/>
      <c r="CJ2087" s="316"/>
      <c r="CK2087" s="316"/>
      <c r="CL2087" s="316"/>
      <c r="CM2087" s="316"/>
      <c r="CN2087" s="316"/>
      <c r="CO2087" s="316"/>
      <c r="CP2087" s="316"/>
      <c r="CQ2087" s="316"/>
      <c r="CR2087" s="316"/>
      <c r="CS2087" s="316"/>
      <c r="CT2087" s="316"/>
      <c r="CU2087" s="316"/>
      <c r="CV2087" s="316"/>
      <c r="CW2087" s="316"/>
      <c r="CX2087" s="316"/>
      <c r="CY2087" s="316"/>
      <c r="CZ2087" s="316"/>
      <c r="DA2087" s="316"/>
      <c r="DB2087" s="316"/>
      <c r="DC2087" s="316"/>
      <c r="DD2087" s="316"/>
      <c r="DE2087" s="316"/>
      <c r="DF2087" s="316"/>
      <c r="DG2087" s="316"/>
      <c r="DH2087" s="316"/>
      <c r="DI2087" s="316"/>
      <c r="DJ2087" s="316"/>
      <c r="DK2087" s="316"/>
      <c r="DL2087" s="316"/>
      <c r="DM2087" s="316"/>
      <c r="DN2087" s="316"/>
      <c r="DO2087" s="316"/>
      <c r="DP2087" s="316"/>
      <c r="DQ2087" s="316"/>
      <c r="DR2087" s="316"/>
      <c r="DS2087" s="316"/>
      <c r="DT2087" s="316"/>
      <c r="DU2087" s="316"/>
      <c r="DV2087" s="316"/>
      <c r="DW2087" s="316"/>
      <c r="DX2087" s="316"/>
      <c r="DY2087" s="316"/>
      <c r="DZ2087" s="316"/>
      <c r="EA2087" s="316"/>
      <c r="EB2087" s="316"/>
      <c r="EC2087" s="316"/>
      <c r="ED2087" s="316"/>
      <c r="EE2087" s="316"/>
      <c r="EF2087" s="316"/>
      <c r="EG2087" s="316"/>
      <c r="EH2087" s="316"/>
      <c r="EI2087" s="316"/>
      <c r="EJ2087" s="316"/>
      <c r="EK2087" s="316"/>
      <c r="EL2087" s="316"/>
      <c r="EM2087" s="316"/>
      <c r="EN2087" s="316"/>
      <c r="EO2087" s="316"/>
      <c r="EP2087" s="316"/>
      <c r="EQ2087" s="316"/>
      <c r="ER2087" s="316"/>
      <c r="ES2087" s="316"/>
      <c r="ET2087" s="316"/>
      <c r="EU2087" s="316"/>
      <c r="EV2087" s="316"/>
      <c r="EW2087" s="316"/>
      <c r="EX2087" s="316"/>
      <c r="EY2087" s="316"/>
      <c r="EZ2087" s="316"/>
      <c r="FA2087" s="316"/>
      <c r="FB2087" s="316"/>
      <c r="FC2087" s="316"/>
      <c r="FD2087" s="316"/>
      <c r="FE2087" s="316"/>
      <c r="FF2087" s="316"/>
      <c r="FG2087" s="316"/>
      <c r="FH2087" s="316"/>
      <c r="FI2087" s="316"/>
      <c r="FJ2087" s="316"/>
      <c r="FK2087" s="316"/>
      <c r="FL2087" s="316"/>
      <c r="FM2087" s="316"/>
      <c r="FN2087" s="316"/>
      <c r="FO2087" s="316"/>
      <c r="FP2087" s="316"/>
      <c r="FQ2087" s="316"/>
      <c r="FR2087" s="316"/>
      <c r="FS2087" s="316"/>
      <c r="FT2087" s="316"/>
      <c r="FU2087" s="316"/>
      <c r="FV2087" s="316"/>
      <c r="FW2087" s="316"/>
      <c r="FX2087" s="316"/>
      <c r="FY2087" s="316"/>
      <c r="FZ2087" s="316"/>
      <c r="GA2087" s="316"/>
      <c r="GB2087" s="316"/>
      <c r="GC2087" s="316"/>
      <c r="GD2087" s="316"/>
      <c r="GE2087" s="316"/>
      <c r="GF2087" s="316"/>
      <c r="GG2087" s="316"/>
      <c r="GH2087" s="316"/>
      <c r="GI2087" s="316"/>
      <c r="GJ2087" s="316"/>
      <c r="GK2087" s="316"/>
      <c r="GL2087" s="316"/>
      <c r="GM2087" s="316"/>
      <c r="GN2087" s="316"/>
      <c r="GO2087" s="316"/>
      <c r="GP2087" s="316"/>
      <c r="GQ2087" s="316"/>
      <c r="GR2087" s="316"/>
      <c r="GS2087" s="316"/>
      <c r="GT2087" s="316"/>
      <c r="GU2087" s="316"/>
      <c r="GV2087" s="316"/>
      <c r="GW2087" s="316"/>
      <c r="GX2087" s="316"/>
      <c r="GY2087" s="316"/>
      <c r="GZ2087" s="316"/>
      <c r="HA2087" s="316"/>
      <c r="HB2087" s="316"/>
      <c r="HC2087" s="316"/>
      <c r="HD2087" s="316"/>
      <c r="HE2087" s="316"/>
      <c r="HF2087" s="316"/>
      <c r="HG2087" s="316"/>
      <c r="HH2087" s="316"/>
      <c r="HI2087" s="316"/>
      <c r="HJ2087" s="316"/>
      <c r="HK2087" s="316"/>
      <c r="HL2087" s="316"/>
      <c r="HM2087" s="316"/>
      <c r="HN2087" s="316"/>
      <c r="HO2087" s="316"/>
      <c r="HP2087" s="316"/>
      <c r="HQ2087" s="316"/>
      <c r="HR2087" s="316"/>
      <c r="HS2087" s="316"/>
      <c r="HT2087" s="316"/>
      <c r="HU2087" s="316"/>
      <c r="HV2087" s="316"/>
      <c r="HW2087" s="316"/>
      <c r="HX2087" s="316"/>
      <c r="HY2087" s="316"/>
      <c r="HZ2087" s="316"/>
      <c r="IA2087" s="316"/>
      <c r="IB2087" s="316"/>
      <c r="IC2087" s="316"/>
      <c r="ID2087" s="316"/>
      <c r="IE2087" s="316"/>
      <c r="IF2087" s="316"/>
      <c r="IG2087" s="316"/>
      <c r="IH2087" s="316"/>
      <c r="II2087" s="316"/>
      <c r="IJ2087" s="316"/>
      <c r="IK2087" s="316"/>
      <c r="IL2087" s="316"/>
      <c r="IM2087" s="316"/>
      <c r="IN2087" s="316"/>
      <c r="IO2087" s="316"/>
      <c r="IP2087" s="316"/>
      <c r="IQ2087" s="316"/>
      <c r="IR2087" s="316"/>
      <c r="IS2087" s="316"/>
      <c r="IT2087" s="316"/>
      <c r="IU2087" s="316"/>
      <c r="IV2087" s="316"/>
    </row>
    <row r="2088" spans="1:256" s="314" customFormat="1" ht="14.25" customHeight="1">
      <c r="A2088" s="313"/>
      <c r="B2088" s="316"/>
      <c r="C2088" s="321"/>
      <c r="D2088" s="322"/>
      <c r="E2088" s="335"/>
      <c r="F2088" s="321"/>
      <c r="G2088" s="340"/>
      <c r="H2088" s="315"/>
      <c r="I2088" s="316"/>
      <c r="J2088" s="316"/>
      <c r="K2088" s="316"/>
      <c r="L2088" s="316"/>
      <c r="M2088" s="316"/>
      <c r="N2088" s="316"/>
      <c r="O2088" s="316"/>
      <c r="P2088" s="316"/>
      <c r="Q2088" s="316"/>
      <c r="R2088" s="316"/>
      <c r="S2088" s="316"/>
      <c r="T2088" s="316"/>
      <c r="U2088" s="316"/>
      <c r="V2088" s="316"/>
      <c r="W2088" s="316"/>
      <c r="X2088" s="316"/>
      <c r="Y2088" s="316"/>
      <c r="Z2088" s="316"/>
      <c r="AA2088" s="316"/>
      <c r="AB2088" s="316"/>
      <c r="AC2088" s="316"/>
      <c r="AD2088" s="316"/>
      <c r="AE2088" s="316"/>
      <c r="AF2088" s="316"/>
      <c r="AG2088" s="316"/>
      <c r="AH2088" s="316"/>
      <c r="AI2088" s="316"/>
      <c r="AJ2088" s="316"/>
      <c r="AK2088" s="316"/>
      <c r="AL2088" s="316"/>
      <c r="AM2088" s="316"/>
      <c r="AN2088" s="316"/>
      <c r="AO2088" s="316"/>
      <c r="AP2088" s="316"/>
      <c r="AQ2088" s="316"/>
      <c r="AR2088" s="316"/>
      <c r="AS2088" s="316"/>
      <c r="AT2088" s="316"/>
      <c r="AU2088" s="316"/>
      <c r="AV2088" s="316"/>
      <c r="AW2088" s="316"/>
      <c r="AX2088" s="316"/>
      <c r="AY2088" s="316"/>
      <c r="AZ2088" s="316"/>
      <c r="BA2088" s="316"/>
      <c r="BB2088" s="316"/>
      <c r="BC2088" s="316"/>
      <c r="BD2088" s="316"/>
      <c r="BE2088" s="316"/>
      <c r="BF2088" s="316"/>
      <c r="BG2088" s="316"/>
      <c r="BH2088" s="316"/>
      <c r="BI2088" s="316"/>
      <c r="BJ2088" s="316"/>
      <c r="BK2088" s="316"/>
      <c r="BL2088" s="316"/>
      <c r="BM2088" s="316"/>
      <c r="BN2088" s="316"/>
      <c r="BO2088" s="316"/>
      <c r="BP2088" s="316"/>
      <c r="BQ2088" s="316"/>
      <c r="BR2088" s="316"/>
      <c r="BS2088" s="316"/>
      <c r="BT2088" s="316"/>
      <c r="BU2088" s="316"/>
      <c r="BV2088" s="316"/>
      <c r="BW2088" s="316"/>
      <c r="BX2088" s="316"/>
      <c r="BY2088" s="316"/>
      <c r="BZ2088" s="316"/>
      <c r="CA2088" s="316"/>
      <c r="CB2088" s="316"/>
      <c r="CC2088" s="316"/>
      <c r="CD2088" s="316"/>
      <c r="CE2088" s="316"/>
      <c r="CF2088" s="316"/>
      <c r="CG2088" s="316"/>
      <c r="CH2088" s="316"/>
      <c r="CI2088" s="316"/>
      <c r="CJ2088" s="316"/>
      <c r="CK2088" s="316"/>
      <c r="CL2088" s="316"/>
      <c r="CM2088" s="316"/>
      <c r="CN2088" s="316"/>
      <c r="CO2088" s="316"/>
      <c r="CP2088" s="316"/>
      <c r="CQ2088" s="316"/>
      <c r="CR2088" s="316"/>
      <c r="CS2088" s="316"/>
      <c r="CT2088" s="316"/>
      <c r="CU2088" s="316"/>
      <c r="CV2088" s="316"/>
      <c r="CW2088" s="316"/>
      <c r="CX2088" s="316"/>
      <c r="CY2088" s="316"/>
      <c r="CZ2088" s="316"/>
      <c r="DA2088" s="316"/>
      <c r="DB2088" s="316"/>
      <c r="DC2088" s="316"/>
      <c r="DD2088" s="316"/>
      <c r="DE2088" s="316"/>
      <c r="DF2088" s="316"/>
      <c r="DG2088" s="316"/>
      <c r="DH2088" s="316"/>
      <c r="DI2088" s="316"/>
      <c r="DJ2088" s="316"/>
      <c r="DK2088" s="316"/>
      <c r="DL2088" s="316"/>
      <c r="DM2088" s="316"/>
      <c r="DN2088" s="316"/>
      <c r="DO2088" s="316"/>
      <c r="DP2088" s="316"/>
      <c r="DQ2088" s="316"/>
      <c r="DR2088" s="316"/>
      <c r="DS2088" s="316"/>
      <c r="DT2088" s="316"/>
      <c r="DU2088" s="316"/>
      <c r="DV2088" s="316"/>
      <c r="DW2088" s="316"/>
      <c r="DX2088" s="316"/>
      <c r="DY2088" s="316"/>
      <c r="DZ2088" s="316"/>
      <c r="EA2088" s="316"/>
      <c r="EB2088" s="316"/>
      <c r="EC2088" s="316"/>
      <c r="ED2088" s="316"/>
      <c r="EE2088" s="316"/>
      <c r="EF2088" s="316"/>
      <c r="EG2088" s="316"/>
      <c r="EH2088" s="316"/>
      <c r="EI2088" s="316"/>
      <c r="EJ2088" s="316"/>
      <c r="EK2088" s="316"/>
      <c r="EL2088" s="316"/>
      <c r="EM2088" s="316"/>
      <c r="EN2088" s="316"/>
      <c r="EO2088" s="316"/>
      <c r="EP2088" s="316"/>
      <c r="EQ2088" s="316"/>
      <c r="ER2088" s="316"/>
      <c r="ES2088" s="316"/>
      <c r="ET2088" s="316"/>
      <c r="EU2088" s="316"/>
      <c r="EV2088" s="316"/>
      <c r="EW2088" s="316"/>
      <c r="EX2088" s="316"/>
      <c r="EY2088" s="316"/>
      <c r="EZ2088" s="316"/>
      <c r="FA2088" s="316"/>
      <c r="FB2088" s="316"/>
      <c r="FC2088" s="316"/>
      <c r="FD2088" s="316"/>
      <c r="FE2088" s="316"/>
      <c r="FF2088" s="316"/>
      <c r="FG2088" s="316"/>
      <c r="FH2088" s="316"/>
      <c r="FI2088" s="316"/>
      <c r="FJ2088" s="316"/>
      <c r="FK2088" s="316"/>
      <c r="FL2088" s="316"/>
      <c r="FM2088" s="316"/>
      <c r="FN2088" s="316"/>
      <c r="FO2088" s="316"/>
      <c r="FP2088" s="316"/>
      <c r="FQ2088" s="316"/>
      <c r="FR2088" s="316"/>
      <c r="FS2088" s="316"/>
      <c r="FT2088" s="316"/>
      <c r="FU2088" s="316"/>
      <c r="FV2088" s="316"/>
      <c r="FW2088" s="316"/>
      <c r="FX2088" s="316"/>
      <c r="FY2088" s="316"/>
      <c r="FZ2088" s="316"/>
      <c r="GA2088" s="316"/>
      <c r="GB2088" s="316"/>
      <c r="GC2088" s="316"/>
      <c r="GD2088" s="316"/>
      <c r="GE2088" s="316"/>
      <c r="GF2088" s="316"/>
      <c r="GG2088" s="316"/>
      <c r="GH2088" s="316"/>
      <c r="GI2088" s="316"/>
      <c r="GJ2088" s="316"/>
      <c r="GK2088" s="316"/>
      <c r="GL2088" s="316"/>
      <c r="GM2088" s="316"/>
      <c r="GN2088" s="316"/>
      <c r="GO2088" s="316"/>
      <c r="GP2088" s="316"/>
      <c r="GQ2088" s="316"/>
      <c r="GR2088" s="316"/>
      <c r="GS2088" s="316"/>
      <c r="GT2088" s="316"/>
      <c r="GU2088" s="316"/>
      <c r="GV2088" s="316"/>
      <c r="GW2088" s="316"/>
      <c r="GX2088" s="316"/>
      <c r="GY2088" s="316"/>
      <c r="GZ2088" s="316"/>
      <c r="HA2088" s="316"/>
      <c r="HB2088" s="316"/>
      <c r="HC2088" s="316"/>
      <c r="HD2088" s="316"/>
      <c r="HE2088" s="316"/>
      <c r="HF2088" s="316"/>
      <c r="HG2088" s="316"/>
      <c r="HH2088" s="316"/>
      <c r="HI2088" s="316"/>
      <c r="HJ2088" s="316"/>
      <c r="HK2088" s="316"/>
      <c r="HL2088" s="316"/>
      <c r="HM2088" s="316"/>
      <c r="HN2088" s="316"/>
      <c r="HO2088" s="316"/>
      <c r="HP2088" s="316"/>
      <c r="HQ2088" s="316"/>
      <c r="HR2088" s="316"/>
      <c r="HS2088" s="316"/>
      <c r="HT2088" s="316"/>
      <c r="HU2088" s="316"/>
      <c r="HV2088" s="316"/>
      <c r="HW2088" s="316"/>
      <c r="HX2088" s="316"/>
      <c r="HY2088" s="316"/>
      <c r="HZ2088" s="316"/>
      <c r="IA2088" s="316"/>
      <c r="IB2088" s="316"/>
      <c r="IC2088" s="316"/>
      <c r="ID2088" s="316"/>
      <c r="IE2088" s="316"/>
      <c r="IF2088" s="316"/>
      <c r="IG2088" s="316"/>
      <c r="IH2088" s="316"/>
      <c r="II2088" s="316"/>
      <c r="IJ2088" s="316"/>
      <c r="IK2088" s="316"/>
      <c r="IL2088" s="316"/>
      <c r="IM2088" s="316"/>
      <c r="IN2088" s="316"/>
      <c r="IO2088" s="316"/>
      <c r="IP2088" s="316"/>
      <c r="IQ2088" s="316"/>
      <c r="IR2088" s="316"/>
      <c r="IS2088" s="316"/>
      <c r="IT2088" s="316"/>
      <c r="IU2088" s="316"/>
      <c r="IV2088" s="316"/>
    </row>
    <row r="2089" spans="1:256" s="314" customFormat="1" ht="14.25" customHeight="1">
      <c r="A2089" s="313"/>
      <c r="B2089" s="316"/>
      <c r="C2089" s="321"/>
      <c r="D2089" s="322"/>
      <c r="E2089" s="335"/>
      <c r="F2089" s="321"/>
      <c r="G2089" s="340"/>
      <c r="H2089" s="315"/>
      <c r="I2089" s="316"/>
      <c r="J2089" s="316"/>
      <c r="K2089" s="316"/>
      <c r="L2089" s="316"/>
      <c r="M2089" s="316"/>
      <c r="N2089" s="316"/>
      <c r="O2089" s="316"/>
      <c r="P2089" s="316"/>
      <c r="Q2089" s="316"/>
      <c r="R2089" s="316"/>
      <c r="S2089" s="316"/>
      <c r="T2089" s="316"/>
      <c r="U2089" s="316"/>
      <c r="V2089" s="316"/>
      <c r="W2089" s="316"/>
      <c r="X2089" s="316"/>
      <c r="Y2089" s="316"/>
      <c r="Z2089" s="316"/>
      <c r="AA2089" s="316"/>
      <c r="AB2089" s="316"/>
      <c r="AC2089" s="316"/>
      <c r="AD2089" s="316"/>
      <c r="AE2089" s="316"/>
      <c r="AF2089" s="316"/>
      <c r="AG2089" s="316"/>
      <c r="AH2089" s="316"/>
      <c r="AI2089" s="316"/>
      <c r="AJ2089" s="316"/>
      <c r="AK2089" s="316"/>
      <c r="AL2089" s="316"/>
      <c r="AM2089" s="316"/>
      <c r="AN2089" s="316"/>
      <c r="AO2089" s="316"/>
      <c r="AP2089" s="316"/>
      <c r="AQ2089" s="316"/>
      <c r="AR2089" s="316"/>
      <c r="AS2089" s="316"/>
      <c r="AT2089" s="316"/>
      <c r="AU2089" s="316"/>
      <c r="AV2089" s="316"/>
      <c r="AW2089" s="316"/>
      <c r="AX2089" s="316"/>
      <c r="AY2089" s="316"/>
      <c r="AZ2089" s="316"/>
      <c r="BA2089" s="316"/>
      <c r="BB2089" s="316"/>
      <c r="BC2089" s="316"/>
      <c r="BD2089" s="316"/>
      <c r="BE2089" s="316"/>
      <c r="BF2089" s="316"/>
      <c r="BG2089" s="316"/>
      <c r="BH2089" s="316"/>
      <c r="BI2089" s="316"/>
      <c r="BJ2089" s="316"/>
      <c r="BK2089" s="316"/>
      <c r="BL2089" s="316"/>
      <c r="BM2089" s="316"/>
      <c r="BN2089" s="316"/>
      <c r="BO2089" s="316"/>
      <c r="BP2089" s="316"/>
      <c r="BQ2089" s="316"/>
      <c r="BR2089" s="316"/>
      <c r="BS2089" s="316"/>
      <c r="BT2089" s="316"/>
      <c r="BU2089" s="316"/>
      <c r="BV2089" s="316"/>
      <c r="BW2089" s="316"/>
      <c r="BX2089" s="316"/>
      <c r="BY2089" s="316"/>
      <c r="BZ2089" s="316"/>
      <c r="CA2089" s="316"/>
      <c r="CB2089" s="316"/>
      <c r="CC2089" s="316"/>
      <c r="CD2089" s="316"/>
      <c r="CE2089" s="316"/>
      <c r="CF2089" s="316"/>
      <c r="CG2089" s="316"/>
      <c r="CH2089" s="316"/>
      <c r="CI2089" s="316"/>
      <c r="CJ2089" s="316"/>
      <c r="CK2089" s="316"/>
      <c r="CL2089" s="316"/>
      <c r="CM2089" s="316"/>
      <c r="CN2089" s="316"/>
      <c r="CO2089" s="316"/>
      <c r="CP2089" s="316"/>
      <c r="CQ2089" s="316"/>
      <c r="CR2089" s="316"/>
      <c r="CS2089" s="316"/>
      <c r="CT2089" s="316"/>
      <c r="CU2089" s="316"/>
      <c r="CV2089" s="316"/>
      <c r="CW2089" s="316"/>
      <c r="CX2089" s="316"/>
      <c r="CY2089" s="316"/>
      <c r="CZ2089" s="316"/>
      <c r="DA2089" s="316"/>
      <c r="DB2089" s="316"/>
      <c r="DC2089" s="316"/>
      <c r="DD2089" s="316"/>
      <c r="DE2089" s="316"/>
      <c r="DF2089" s="316"/>
      <c r="DG2089" s="316"/>
      <c r="DH2089" s="316"/>
      <c r="DI2089" s="316"/>
      <c r="DJ2089" s="316"/>
      <c r="DK2089" s="316"/>
      <c r="DL2089" s="316"/>
      <c r="DM2089" s="316"/>
      <c r="DN2089" s="316"/>
      <c r="DO2089" s="316"/>
      <c r="DP2089" s="316"/>
      <c r="DQ2089" s="316"/>
      <c r="DR2089" s="316"/>
      <c r="DS2089" s="316"/>
      <c r="DT2089" s="316"/>
      <c r="DU2089" s="316"/>
      <c r="DV2089" s="316"/>
      <c r="DW2089" s="316"/>
      <c r="DX2089" s="316"/>
      <c r="DY2089" s="316"/>
      <c r="DZ2089" s="316"/>
      <c r="EA2089" s="316"/>
      <c r="EB2089" s="316"/>
      <c r="EC2089" s="316"/>
      <c r="ED2089" s="316"/>
      <c r="EE2089" s="316"/>
      <c r="EF2089" s="316"/>
      <c r="EG2089" s="316"/>
      <c r="EH2089" s="316"/>
      <c r="EI2089" s="316"/>
      <c r="EJ2089" s="316"/>
      <c r="EK2089" s="316"/>
      <c r="EL2089" s="316"/>
      <c r="EM2089" s="316"/>
      <c r="EN2089" s="316"/>
      <c r="EO2089" s="316"/>
      <c r="EP2089" s="316"/>
      <c r="EQ2089" s="316"/>
      <c r="ER2089" s="316"/>
      <c r="ES2089" s="316"/>
      <c r="ET2089" s="316"/>
      <c r="EU2089" s="316"/>
      <c r="EV2089" s="316"/>
      <c r="EW2089" s="316"/>
      <c r="EX2089" s="316"/>
      <c r="EY2089" s="316"/>
      <c r="EZ2089" s="316"/>
      <c r="FA2089" s="316"/>
      <c r="FB2089" s="316"/>
      <c r="FC2089" s="316"/>
      <c r="FD2089" s="316"/>
      <c r="FE2089" s="316"/>
      <c r="FF2089" s="316"/>
      <c r="FG2089" s="316"/>
      <c r="FH2089" s="316"/>
      <c r="FI2089" s="316"/>
      <c r="FJ2089" s="316"/>
      <c r="FK2089" s="316"/>
      <c r="FL2089" s="316"/>
      <c r="FM2089" s="316"/>
      <c r="FN2089" s="316"/>
      <c r="FO2089" s="316"/>
      <c r="FP2089" s="316"/>
      <c r="FQ2089" s="316"/>
      <c r="FR2089" s="316"/>
      <c r="FS2089" s="316"/>
      <c r="FT2089" s="316"/>
      <c r="FU2089" s="316"/>
      <c r="FV2089" s="316"/>
      <c r="FW2089" s="316"/>
      <c r="FX2089" s="316"/>
      <c r="FY2089" s="316"/>
      <c r="FZ2089" s="316"/>
      <c r="GA2089" s="316"/>
      <c r="GB2089" s="316"/>
      <c r="GC2089" s="316"/>
      <c r="GD2089" s="316"/>
      <c r="GE2089" s="316"/>
      <c r="GF2089" s="316"/>
      <c r="GG2089" s="316"/>
      <c r="GH2089" s="316"/>
      <c r="GI2089" s="316"/>
      <c r="GJ2089" s="316"/>
      <c r="GK2089" s="316"/>
      <c r="GL2089" s="316"/>
      <c r="GM2089" s="316"/>
      <c r="GN2089" s="316"/>
      <c r="GO2089" s="316"/>
      <c r="GP2089" s="316"/>
      <c r="GQ2089" s="316"/>
      <c r="GR2089" s="316"/>
      <c r="GS2089" s="316"/>
      <c r="GT2089" s="316"/>
      <c r="GU2089" s="316"/>
      <c r="GV2089" s="316"/>
      <c r="GW2089" s="316"/>
      <c r="GX2089" s="316"/>
      <c r="GY2089" s="316"/>
      <c r="GZ2089" s="316"/>
      <c r="HA2089" s="316"/>
      <c r="HB2089" s="316"/>
      <c r="HC2089" s="316"/>
      <c r="HD2089" s="316"/>
      <c r="HE2089" s="316"/>
      <c r="HF2089" s="316"/>
      <c r="HG2089" s="316"/>
      <c r="HH2089" s="316"/>
      <c r="HI2089" s="316"/>
      <c r="HJ2089" s="316"/>
      <c r="HK2089" s="316"/>
      <c r="HL2089" s="316"/>
      <c r="HM2089" s="316"/>
      <c r="HN2089" s="316"/>
      <c r="HO2089" s="316"/>
      <c r="HP2089" s="316"/>
      <c r="HQ2089" s="316"/>
      <c r="HR2089" s="316"/>
      <c r="HS2089" s="316"/>
      <c r="HT2089" s="316"/>
      <c r="HU2089" s="316"/>
      <c r="HV2089" s="316"/>
      <c r="HW2089" s="316"/>
      <c r="HX2089" s="316"/>
      <c r="HY2089" s="316"/>
      <c r="HZ2089" s="316"/>
      <c r="IA2089" s="316"/>
      <c r="IB2089" s="316"/>
      <c r="IC2089" s="316"/>
      <c r="ID2089" s="316"/>
      <c r="IE2089" s="316"/>
      <c r="IF2089" s="316"/>
      <c r="IG2089" s="316"/>
      <c r="IH2089" s="316"/>
      <c r="II2089" s="316"/>
      <c r="IJ2089" s="316"/>
      <c r="IK2089" s="316"/>
      <c r="IL2089" s="316"/>
      <c r="IM2089" s="316"/>
      <c r="IN2089" s="316"/>
      <c r="IO2089" s="316"/>
      <c r="IP2089" s="316"/>
      <c r="IQ2089" s="316"/>
      <c r="IR2089" s="316"/>
      <c r="IS2089" s="316"/>
      <c r="IT2089" s="316"/>
      <c r="IU2089" s="316"/>
      <c r="IV2089" s="316"/>
    </row>
    <row r="2090" spans="1:256" s="314" customFormat="1" ht="14.25" customHeight="1">
      <c r="A2090" s="313"/>
      <c r="B2090" s="316"/>
      <c r="C2090" s="321"/>
      <c r="D2090" s="322"/>
      <c r="E2090" s="335"/>
      <c r="F2090" s="321"/>
      <c r="G2090" s="340"/>
      <c r="H2090" s="315"/>
      <c r="I2090" s="316"/>
      <c r="J2090" s="316"/>
      <c r="K2090" s="316"/>
      <c r="L2090" s="316"/>
      <c r="M2090" s="316"/>
      <c r="N2090" s="316"/>
      <c r="O2090" s="316"/>
      <c r="P2090" s="316"/>
      <c r="Q2090" s="316"/>
      <c r="R2090" s="316"/>
      <c r="S2090" s="316"/>
      <c r="T2090" s="316"/>
      <c r="U2090" s="316"/>
      <c r="V2090" s="316"/>
      <c r="W2090" s="316"/>
      <c r="X2090" s="316"/>
      <c r="Y2090" s="316"/>
      <c r="Z2090" s="316"/>
      <c r="AA2090" s="316"/>
      <c r="AB2090" s="316"/>
      <c r="AC2090" s="316"/>
      <c r="AD2090" s="316"/>
      <c r="AE2090" s="316"/>
      <c r="AF2090" s="316"/>
      <c r="AG2090" s="316"/>
      <c r="AH2090" s="316"/>
      <c r="AI2090" s="316"/>
      <c r="AJ2090" s="316"/>
      <c r="AK2090" s="316"/>
      <c r="AL2090" s="316"/>
      <c r="AM2090" s="316"/>
      <c r="AN2090" s="316"/>
      <c r="AO2090" s="316"/>
      <c r="AP2090" s="316"/>
      <c r="AQ2090" s="316"/>
      <c r="AR2090" s="316"/>
      <c r="AS2090" s="316"/>
      <c r="AT2090" s="316"/>
      <c r="AU2090" s="316"/>
      <c r="AV2090" s="316"/>
      <c r="AW2090" s="316"/>
      <c r="AX2090" s="316"/>
      <c r="AY2090" s="316"/>
      <c r="AZ2090" s="316"/>
      <c r="BA2090" s="316"/>
      <c r="BB2090" s="316"/>
      <c r="BC2090" s="316"/>
      <c r="BD2090" s="316"/>
      <c r="BE2090" s="316"/>
      <c r="BF2090" s="316"/>
      <c r="BG2090" s="316"/>
      <c r="BH2090" s="316"/>
      <c r="BI2090" s="316"/>
      <c r="BJ2090" s="316"/>
      <c r="BK2090" s="316"/>
      <c r="BL2090" s="316"/>
      <c r="BM2090" s="316"/>
      <c r="BN2090" s="316"/>
      <c r="BO2090" s="316"/>
      <c r="BP2090" s="316"/>
      <c r="BQ2090" s="316"/>
      <c r="BR2090" s="316"/>
      <c r="BS2090" s="316"/>
      <c r="BT2090" s="316"/>
      <c r="BU2090" s="316"/>
      <c r="BV2090" s="316"/>
      <c r="BW2090" s="316"/>
      <c r="BX2090" s="316"/>
      <c r="BY2090" s="316"/>
      <c r="BZ2090" s="316"/>
      <c r="CA2090" s="316"/>
      <c r="CB2090" s="316"/>
      <c r="CC2090" s="316"/>
      <c r="CD2090" s="316"/>
      <c r="CE2090" s="316"/>
      <c r="CF2090" s="316"/>
      <c r="CG2090" s="316"/>
      <c r="CH2090" s="316"/>
      <c r="CI2090" s="316"/>
      <c r="CJ2090" s="316"/>
      <c r="CK2090" s="316"/>
      <c r="CL2090" s="316"/>
      <c r="CM2090" s="316"/>
      <c r="CN2090" s="316"/>
      <c r="CO2090" s="316"/>
      <c r="CP2090" s="316"/>
      <c r="CQ2090" s="316"/>
      <c r="CR2090" s="316"/>
      <c r="CS2090" s="316"/>
      <c r="CT2090" s="316"/>
      <c r="CU2090" s="316"/>
      <c r="CV2090" s="316"/>
      <c r="CW2090" s="316"/>
      <c r="CX2090" s="316"/>
      <c r="CY2090" s="316"/>
      <c r="CZ2090" s="316"/>
      <c r="DA2090" s="316"/>
      <c r="DB2090" s="316"/>
      <c r="DC2090" s="316"/>
      <c r="DD2090" s="316"/>
      <c r="DE2090" s="316"/>
      <c r="DF2090" s="316"/>
      <c r="DG2090" s="316"/>
      <c r="DH2090" s="316"/>
      <c r="DI2090" s="316"/>
      <c r="DJ2090" s="316"/>
      <c r="DK2090" s="316"/>
      <c r="DL2090" s="316"/>
      <c r="DM2090" s="316"/>
      <c r="DN2090" s="316"/>
      <c r="DO2090" s="316"/>
      <c r="DP2090" s="316"/>
      <c r="DQ2090" s="316"/>
      <c r="DR2090" s="316"/>
      <c r="DS2090" s="316"/>
      <c r="DT2090" s="316"/>
      <c r="DU2090" s="316"/>
      <c r="DV2090" s="316"/>
      <c r="DW2090" s="316"/>
      <c r="DX2090" s="316"/>
      <c r="DY2090" s="316"/>
      <c r="DZ2090" s="316"/>
      <c r="EA2090" s="316"/>
      <c r="EB2090" s="316"/>
      <c r="EC2090" s="316"/>
      <c r="ED2090" s="316"/>
      <c r="EE2090" s="316"/>
      <c r="EF2090" s="316"/>
      <c r="EG2090" s="316"/>
      <c r="EH2090" s="316"/>
      <c r="EI2090" s="316"/>
      <c r="EJ2090" s="316"/>
      <c r="EK2090" s="316"/>
      <c r="EL2090" s="316"/>
      <c r="EM2090" s="316"/>
      <c r="EN2090" s="316"/>
      <c r="EO2090" s="316"/>
      <c r="EP2090" s="316"/>
      <c r="EQ2090" s="316"/>
      <c r="ER2090" s="316"/>
      <c r="ES2090" s="316"/>
      <c r="ET2090" s="316"/>
      <c r="EU2090" s="316"/>
      <c r="EV2090" s="316"/>
      <c r="EW2090" s="316"/>
      <c r="EX2090" s="316"/>
      <c r="EY2090" s="316"/>
      <c r="EZ2090" s="316"/>
      <c r="FA2090" s="316"/>
      <c r="FB2090" s="316"/>
      <c r="FC2090" s="316"/>
      <c r="FD2090" s="316"/>
      <c r="FE2090" s="316"/>
      <c r="FF2090" s="316"/>
      <c r="FG2090" s="316"/>
      <c r="FH2090" s="316"/>
      <c r="FI2090" s="316"/>
      <c r="FJ2090" s="316"/>
      <c r="FK2090" s="316"/>
      <c r="FL2090" s="316"/>
      <c r="FM2090" s="316"/>
      <c r="FN2090" s="316"/>
      <c r="FO2090" s="316"/>
      <c r="FP2090" s="316"/>
      <c r="FQ2090" s="316"/>
      <c r="FR2090" s="316"/>
      <c r="FS2090" s="316"/>
      <c r="FT2090" s="316"/>
      <c r="FU2090" s="316"/>
      <c r="FV2090" s="316"/>
      <c r="FW2090" s="316"/>
      <c r="FX2090" s="316"/>
      <c r="FY2090" s="316"/>
      <c r="FZ2090" s="316"/>
      <c r="GA2090" s="316"/>
      <c r="GB2090" s="316"/>
      <c r="GC2090" s="316"/>
      <c r="GD2090" s="316"/>
      <c r="GE2090" s="316"/>
      <c r="GF2090" s="316"/>
      <c r="GG2090" s="316"/>
      <c r="GH2090" s="316"/>
      <c r="GI2090" s="316"/>
      <c r="GJ2090" s="316"/>
      <c r="GK2090" s="316"/>
      <c r="GL2090" s="316"/>
      <c r="GM2090" s="316"/>
      <c r="GN2090" s="316"/>
      <c r="GO2090" s="316"/>
      <c r="GP2090" s="316"/>
      <c r="GQ2090" s="316"/>
      <c r="GR2090" s="316"/>
      <c r="GS2090" s="316"/>
      <c r="GT2090" s="316"/>
      <c r="GU2090" s="316"/>
      <c r="GV2090" s="316"/>
      <c r="GW2090" s="316"/>
      <c r="GX2090" s="316"/>
      <c r="GY2090" s="316"/>
      <c r="GZ2090" s="316"/>
      <c r="HA2090" s="316"/>
      <c r="HB2090" s="316"/>
      <c r="HC2090" s="316"/>
      <c r="HD2090" s="316"/>
      <c r="HE2090" s="316"/>
      <c r="HF2090" s="316"/>
      <c r="HG2090" s="316"/>
      <c r="HH2090" s="316"/>
      <c r="HI2090" s="316"/>
      <c r="HJ2090" s="316"/>
      <c r="HK2090" s="316"/>
      <c r="HL2090" s="316"/>
      <c r="HM2090" s="316"/>
      <c r="HN2090" s="316"/>
      <c r="HO2090" s="316"/>
      <c r="HP2090" s="316"/>
      <c r="HQ2090" s="316"/>
      <c r="HR2090" s="316"/>
      <c r="HS2090" s="316"/>
      <c r="HT2090" s="316"/>
      <c r="HU2090" s="316"/>
      <c r="HV2090" s="316"/>
      <c r="HW2090" s="316"/>
      <c r="HX2090" s="316"/>
      <c r="HY2090" s="316"/>
      <c r="HZ2090" s="316"/>
      <c r="IA2090" s="316"/>
      <c r="IB2090" s="316"/>
      <c r="IC2090" s="316"/>
      <c r="ID2090" s="316"/>
      <c r="IE2090" s="316"/>
      <c r="IF2090" s="316"/>
      <c r="IG2090" s="316"/>
      <c r="IH2090" s="316"/>
      <c r="II2090" s="316"/>
      <c r="IJ2090" s="316"/>
      <c r="IK2090" s="316"/>
      <c r="IL2090" s="316"/>
      <c r="IM2090" s="316"/>
      <c r="IN2090" s="316"/>
      <c r="IO2090" s="316"/>
      <c r="IP2090" s="316"/>
      <c r="IQ2090" s="316"/>
      <c r="IR2090" s="316"/>
      <c r="IS2090" s="316"/>
      <c r="IT2090" s="316"/>
      <c r="IU2090" s="316"/>
      <c r="IV2090" s="316"/>
    </row>
    <row r="2091" spans="1:256" s="314" customFormat="1" ht="14.25" customHeight="1">
      <c r="A2091" s="313"/>
      <c r="B2091" s="316"/>
      <c r="C2091" s="321"/>
      <c r="D2091" s="322"/>
      <c r="E2091" s="335"/>
      <c r="F2091" s="321"/>
      <c r="G2091" s="340"/>
      <c r="H2091" s="315"/>
      <c r="I2091" s="316"/>
      <c r="J2091" s="316"/>
      <c r="K2091" s="316"/>
      <c r="L2091" s="316"/>
      <c r="M2091" s="316"/>
      <c r="N2091" s="316"/>
      <c r="O2091" s="316"/>
      <c r="P2091" s="316"/>
      <c r="Q2091" s="316"/>
      <c r="R2091" s="316"/>
      <c r="S2091" s="316"/>
      <c r="T2091" s="316"/>
      <c r="U2091" s="316"/>
      <c r="V2091" s="316"/>
      <c r="W2091" s="316"/>
      <c r="X2091" s="316"/>
      <c r="Y2091" s="316"/>
      <c r="Z2091" s="316"/>
      <c r="AA2091" s="316"/>
      <c r="AB2091" s="316"/>
      <c r="AC2091" s="316"/>
      <c r="AD2091" s="316"/>
      <c r="AE2091" s="316"/>
      <c r="AF2091" s="316"/>
      <c r="AG2091" s="316"/>
      <c r="AH2091" s="316"/>
      <c r="AI2091" s="316"/>
      <c r="AJ2091" s="316"/>
      <c r="AK2091" s="316"/>
      <c r="AL2091" s="316"/>
      <c r="AM2091" s="316"/>
      <c r="AN2091" s="316"/>
      <c r="AO2091" s="316"/>
      <c r="AP2091" s="316"/>
      <c r="AQ2091" s="316"/>
      <c r="AR2091" s="316"/>
      <c r="AS2091" s="316"/>
      <c r="AT2091" s="316"/>
      <c r="AU2091" s="316"/>
      <c r="AV2091" s="316"/>
      <c r="AW2091" s="316"/>
      <c r="AX2091" s="316"/>
      <c r="AY2091" s="316"/>
      <c r="AZ2091" s="316"/>
      <c r="BA2091" s="316"/>
      <c r="BB2091" s="316"/>
      <c r="BC2091" s="316"/>
      <c r="BD2091" s="316"/>
      <c r="BE2091" s="316"/>
      <c r="BF2091" s="316"/>
      <c r="BG2091" s="316"/>
      <c r="BH2091" s="316"/>
      <c r="BI2091" s="316"/>
      <c r="BJ2091" s="316"/>
      <c r="BK2091" s="316"/>
      <c r="BL2091" s="316"/>
      <c r="BM2091" s="316"/>
      <c r="BN2091" s="316"/>
      <c r="BO2091" s="316"/>
      <c r="BP2091" s="316"/>
      <c r="BQ2091" s="316"/>
      <c r="BR2091" s="316"/>
      <c r="BS2091" s="316"/>
      <c r="BT2091" s="316"/>
      <c r="BU2091" s="316"/>
      <c r="BV2091" s="316"/>
      <c r="BW2091" s="316"/>
      <c r="BX2091" s="316"/>
      <c r="BY2091" s="316"/>
      <c r="BZ2091" s="316"/>
      <c r="CA2091" s="316"/>
      <c r="CB2091" s="316"/>
      <c r="CC2091" s="316"/>
      <c r="CD2091" s="316"/>
      <c r="CE2091" s="316"/>
      <c r="CF2091" s="316"/>
      <c r="CG2091" s="316"/>
      <c r="CH2091" s="316"/>
      <c r="CI2091" s="316"/>
      <c r="CJ2091" s="316"/>
      <c r="CK2091" s="316"/>
      <c r="CL2091" s="316"/>
      <c r="CM2091" s="316"/>
      <c r="CN2091" s="316"/>
      <c r="CO2091" s="316"/>
      <c r="CP2091" s="316"/>
      <c r="CQ2091" s="316"/>
      <c r="CR2091" s="316"/>
      <c r="CS2091" s="316"/>
      <c r="CT2091" s="316"/>
      <c r="CU2091" s="316"/>
      <c r="CV2091" s="316"/>
      <c r="CW2091" s="316"/>
      <c r="CX2091" s="316"/>
      <c r="CY2091" s="316"/>
      <c r="CZ2091" s="316"/>
      <c r="DA2091" s="316"/>
      <c r="DB2091" s="316"/>
      <c r="DC2091" s="316"/>
      <c r="DD2091" s="316"/>
      <c r="DE2091" s="316"/>
      <c r="DF2091" s="316"/>
      <c r="DG2091" s="316"/>
      <c r="DH2091" s="316"/>
      <c r="DI2091" s="316"/>
      <c r="DJ2091" s="316"/>
      <c r="DK2091" s="316"/>
      <c r="DL2091" s="316"/>
      <c r="DM2091" s="316"/>
      <c r="DN2091" s="316"/>
      <c r="DO2091" s="316"/>
      <c r="DP2091" s="316"/>
      <c r="DQ2091" s="316"/>
      <c r="DR2091" s="316"/>
      <c r="DS2091" s="316"/>
      <c r="DT2091" s="316"/>
      <c r="DU2091" s="316"/>
      <c r="DV2091" s="316"/>
      <c r="DW2091" s="316"/>
      <c r="DX2091" s="316"/>
      <c r="DY2091" s="316"/>
      <c r="DZ2091" s="316"/>
      <c r="EA2091" s="316"/>
      <c r="EB2091" s="316"/>
      <c r="EC2091" s="316"/>
      <c r="ED2091" s="316"/>
      <c r="EE2091" s="316"/>
      <c r="EF2091" s="316"/>
      <c r="EG2091" s="316"/>
      <c r="EH2091" s="316"/>
      <c r="EI2091" s="316"/>
      <c r="EJ2091" s="316"/>
      <c r="EK2091" s="316"/>
      <c r="EL2091" s="316"/>
      <c r="EM2091" s="316"/>
      <c r="EN2091" s="316"/>
      <c r="EO2091" s="316"/>
      <c r="EP2091" s="316"/>
      <c r="EQ2091" s="316"/>
      <c r="ER2091" s="316"/>
      <c r="ES2091" s="316"/>
      <c r="ET2091" s="316"/>
      <c r="EU2091" s="316"/>
      <c r="EV2091" s="316"/>
      <c r="EW2091" s="316"/>
      <c r="EX2091" s="316"/>
      <c r="EY2091" s="316"/>
      <c r="EZ2091" s="316"/>
      <c r="FA2091" s="316"/>
      <c r="FB2091" s="316"/>
      <c r="FC2091" s="316"/>
      <c r="FD2091" s="316"/>
      <c r="FE2091" s="316"/>
      <c r="FF2091" s="316"/>
      <c r="FG2091" s="316"/>
      <c r="FH2091" s="316"/>
      <c r="FI2091" s="316"/>
      <c r="FJ2091" s="316"/>
      <c r="FK2091" s="316"/>
      <c r="FL2091" s="316"/>
      <c r="FM2091" s="316"/>
      <c r="FN2091" s="316"/>
      <c r="FO2091" s="316"/>
      <c r="FP2091" s="316"/>
      <c r="FQ2091" s="316"/>
      <c r="FR2091" s="316"/>
      <c r="FS2091" s="316"/>
      <c r="FT2091" s="316"/>
      <c r="FU2091" s="316"/>
      <c r="FV2091" s="316"/>
      <c r="FW2091" s="316"/>
      <c r="FX2091" s="316"/>
      <c r="FY2091" s="316"/>
      <c r="FZ2091" s="316"/>
      <c r="GA2091" s="316"/>
      <c r="GB2091" s="316"/>
      <c r="GC2091" s="316"/>
      <c r="GD2091" s="316"/>
      <c r="GE2091" s="316"/>
      <c r="GF2091" s="316"/>
      <c r="GG2091" s="316"/>
      <c r="GH2091" s="316"/>
      <c r="GI2091" s="316"/>
      <c r="GJ2091" s="316"/>
      <c r="GK2091" s="316"/>
      <c r="GL2091" s="316"/>
      <c r="GM2091" s="316"/>
      <c r="GN2091" s="316"/>
      <c r="GO2091" s="316"/>
      <c r="GP2091" s="316"/>
      <c r="GQ2091" s="316"/>
      <c r="GR2091" s="316"/>
      <c r="GS2091" s="316"/>
      <c r="GT2091" s="316"/>
      <c r="GU2091" s="316"/>
      <c r="GV2091" s="316"/>
      <c r="GW2091" s="316"/>
      <c r="GX2091" s="316"/>
      <c r="GY2091" s="316"/>
      <c r="GZ2091" s="316"/>
      <c r="HA2091" s="316"/>
      <c r="HB2091" s="316"/>
      <c r="HC2091" s="316"/>
      <c r="HD2091" s="316"/>
      <c r="HE2091" s="316"/>
      <c r="HF2091" s="316"/>
      <c r="HG2091" s="316"/>
      <c r="HH2091" s="316"/>
      <c r="HI2091" s="316"/>
      <c r="HJ2091" s="316"/>
      <c r="HK2091" s="316"/>
      <c r="HL2091" s="316"/>
      <c r="HM2091" s="316"/>
      <c r="HN2091" s="316"/>
      <c r="HO2091" s="316"/>
      <c r="HP2091" s="316"/>
      <c r="HQ2091" s="316"/>
      <c r="HR2091" s="316"/>
      <c r="HS2091" s="316"/>
      <c r="HT2091" s="316"/>
      <c r="HU2091" s="316"/>
      <c r="HV2091" s="316"/>
      <c r="HW2091" s="316"/>
      <c r="HX2091" s="316"/>
      <c r="HY2091" s="316"/>
      <c r="HZ2091" s="316"/>
      <c r="IA2091" s="316"/>
      <c r="IB2091" s="316"/>
      <c r="IC2091" s="316"/>
      <c r="ID2091" s="316"/>
      <c r="IE2091" s="316"/>
      <c r="IF2091" s="316"/>
      <c r="IG2091" s="316"/>
      <c r="IH2091" s="316"/>
      <c r="II2091" s="316"/>
      <c r="IJ2091" s="316"/>
      <c r="IK2091" s="316"/>
      <c r="IL2091" s="316"/>
      <c r="IM2091" s="316"/>
      <c r="IN2091" s="316"/>
      <c r="IO2091" s="316"/>
      <c r="IP2091" s="316"/>
      <c r="IQ2091" s="316"/>
      <c r="IR2091" s="316"/>
      <c r="IS2091" s="316"/>
      <c r="IT2091" s="316"/>
      <c r="IU2091" s="316"/>
      <c r="IV2091" s="316"/>
    </row>
    <row r="2092" spans="1:256" ht="15" customHeight="1">
      <c r="A2092" s="9"/>
      <c r="B2092" s="234" t="s">
        <v>933</v>
      </c>
      <c r="C2092" s="234"/>
      <c r="D2092" s="234"/>
      <c r="E2092" s="234"/>
      <c r="F2092" s="3" t="s">
        <v>35</v>
      </c>
      <c r="G2092" s="3">
        <f>G2075</f>
        <v>0</v>
      </c>
      <c r="H2092" s="232"/>
      <c r="I2092" s="123"/>
      <c r="M2092" s="123"/>
      <c r="N2092" s="123"/>
      <c r="O2092" s="123"/>
      <c r="P2092" s="123"/>
      <c r="Q2092" s="123"/>
      <c r="R2092" s="123"/>
      <c r="S2092" s="123"/>
      <c r="T2092" s="123"/>
      <c r="U2092" s="123"/>
      <c r="V2092" s="123"/>
      <c r="W2092" s="123"/>
      <c r="X2092" s="123"/>
      <c r="Y2092" s="123"/>
      <c r="Z2092" s="123"/>
      <c r="AA2092" s="123"/>
      <c r="AB2092" s="123"/>
      <c r="AC2092" s="123"/>
      <c r="AD2092" s="123"/>
      <c r="AE2092" s="123"/>
      <c r="AF2092" s="123"/>
      <c r="AG2092" s="123"/>
      <c r="AH2092" s="123"/>
      <c r="AI2092" s="123"/>
      <c r="AJ2092" s="123"/>
      <c r="AK2092" s="123"/>
      <c r="AL2092" s="123"/>
      <c r="AM2092" s="123"/>
      <c r="AN2092" s="123"/>
      <c r="AO2092" s="123"/>
      <c r="AP2092" s="123"/>
      <c r="AQ2092" s="123"/>
      <c r="AR2092" s="123"/>
      <c r="AS2092" s="123"/>
      <c r="AT2092" s="123"/>
      <c r="AU2092" s="123"/>
      <c r="AV2092" s="123"/>
      <c r="AW2092" s="123"/>
      <c r="AX2092" s="123"/>
      <c r="AY2092" s="123"/>
      <c r="AZ2092" s="123"/>
      <c r="BA2092" s="123"/>
      <c r="BB2092" s="123"/>
      <c r="BC2092" s="123"/>
      <c r="BD2092" s="123"/>
      <c r="BE2092" s="123"/>
      <c r="BF2092" s="123"/>
      <c r="BG2092" s="123"/>
      <c r="BH2092" s="123"/>
      <c r="BI2092" s="123"/>
      <c r="BJ2092" s="123"/>
      <c r="BK2092" s="123"/>
      <c r="BL2092" s="123"/>
      <c r="BM2092" s="123"/>
      <c r="BN2092" s="123"/>
      <c r="BO2092" s="123"/>
      <c r="BP2092" s="123"/>
      <c r="BQ2092" s="123"/>
      <c r="BR2092" s="123"/>
      <c r="BS2092" s="123"/>
      <c r="BT2092" s="123"/>
      <c r="BU2092" s="123"/>
      <c r="BV2092" s="123"/>
      <c r="BW2092" s="123"/>
      <c r="BX2092" s="123"/>
      <c r="BY2092" s="123"/>
      <c r="BZ2092" s="123"/>
      <c r="CA2092" s="123"/>
      <c r="CB2092" s="123"/>
      <c r="CC2092" s="123"/>
      <c r="CD2092" s="123"/>
      <c r="CE2092" s="123"/>
      <c r="CF2092" s="123"/>
      <c r="CG2092" s="123"/>
      <c r="CH2092" s="123"/>
      <c r="CI2092" s="123"/>
      <c r="CJ2092" s="123"/>
      <c r="CK2092" s="123"/>
      <c r="CL2092" s="123"/>
      <c r="CM2092" s="123"/>
      <c r="CN2092" s="123"/>
      <c r="CO2092" s="123"/>
      <c r="CP2092" s="123"/>
      <c r="CQ2092" s="123"/>
      <c r="CR2092" s="123"/>
      <c r="CS2092" s="123"/>
      <c r="CT2092" s="123"/>
      <c r="CU2092" s="123"/>
      <c r="CV2092" s="123"/>
      <c r="CW2092" s="123"/>
      <c r="CX2092" s="123"/>
      <c r="CY2092" s="123"/>
      <c r="CZ2092" s="123"/>
      <c r="DA2092" s="123"/>
      <c r="DB2092" s="123"/>
      <c r="DC2092" s="123"/>
      <c r="DD2092" s="123"/>
      <c r="DE2092" s="123"/>
      <c r="DF2092" s="123"/>
      <c r="DG2092" s="123"/>
      <c r="DH2092" s="123"/>
      <c r="DI2092" s="123"/>
      <c r="DJ2092" s="123"/>
      <c r="DK2092" s="123"/>
      <c r="DL2092" s="123"/>
      <c r="DM2092" s="123"/>
      <c r="DN2092" s="123"/>
      <c r="DO2092" s="123"/>
      <c r="DP2092" s="123"/>
      <c r="DQ2092" s="123"/>
      <c r="DR2092" s="123"/>
      <c r="DS2092" s="123"/>
      <c r="DT2092" s="123"/>
      <c r="DU2092" s="123"/>
      <c r="DV2092" s="123"/>
      <c r="DW2092" s="123"/>
      <c r="DX2092" s="123"/>
      <c r="DY2092" s="123"/>
      <c r="DZ2092" s="123"/>
      <c r="EA2092" s="123"/>
      <c r="EB2092" s="123"/>
      <c r="EC2092" s="123"/>
      <c r="ED2092" s="123"/>
      <c r="EE2092" s="123"/>
      <c r="EF2092" s="123"/>
      <c r="EG2092" s="123"/>
      <c r="EH2092" s="123"/>
      <c r="EI2092" s="123"/>
      <c r="EJ2092" s="123"/>
      <c r="EK2092" s="123"/>
      <c r="EL2092" s="123"/>
      <c r="EM2092" s="123"/>
      <c r="EN2092" s="123"/>
      <c r="EO2092" s="123"/>
      <c r="EP2092" s="123"/>
      <c r="EQ2092" s="123"/>
      <c r="ER2092" s="123"/>
      <c r="ES2092" s="123"/>
      <c r="ET2092" s="123"/>
      <c r="EU2092" s="123"/>
      <c r="EV2092" s="123"/>
      <c r="EW2092" s="123"/>
      <c r="EX2092" s="123"/>
      <c r="EY2092" s="123"/>
      <c r="EZ2092" s="123"/>
      <c r="FA2092" s="123"/>
      <c r="FB2092" s="123"/>
      <c r="FC2092" s="123"/>
      <c r="FD2092" s="123"/>
      <c r="FE2092" s="123"/>
      <c r="FF2092" s="123"/>
      <c r="FG2092" s="123"/>
      <c r="FH2092" s="123"/>
      <c r="FI2092" s="123"/>
      <c r="FJ2092" s="123"/>
      <c r="FK2092" s="123"/>
      <c r="FL2092" s="123"/>
      <c r="FM2092" s="123"/>
      <c r="FN2092" s="123"/>
      <c r="FO2092" s="123"/>
      <c r="FP2092" s="123"/>
      <c r="FQ2092" s="123"/>
      <c r="FR2092" s="123"/>
      <c r="FS2092" s="123"/>
      <c r="FT2092" s="123"/>
      <c r="FU2092" s="123"/>
      <c r="FV2092" s="123"/>
      <c r="FW2092" s="123"/>
      <c r="FX2092" s="123"/>
      <c r="FY2092" s="123"/>
      <c r="FZ2092" s="123"/>
      <c r="GA2092" s="123"/>
      <c r="GB2092" s="123"/>
      <c r="GC2092" s="123"/>
      <c r="GD2092" s="123"/>
      <c r="GE2092" s="123"/>
      <c r="GF2092" s="123"/>
      <c r="GG2092" s="123"/>
      <c r="GH2092" s="123"/>
      <c r="GI2092" s="123"/>
      <c r="GJ2092" s="123"/>
      <c r="GK2092" s="123"/>
      <c r="GL2092" s="123"/>
      <c r="GM2092" s="123"/>
      <c r="GN2092" s="123"/>
      <c r="GO2092" s="123"/>
      <c r="GP2092" s="123"/>
      <c r="GQ2092" s="123"/>
      <c r="GR2092" s="123"/>
      <c r="GS2092" s="123"/>
      <c r="GT2092" s="123"/>
      <c r="GU2092" s="123"/>
      <c r="GV2092" s="123"/>
      <c r="GW2092" s="123"/>
      <c r="GX2092" s="123"/>
      <c r="GY2092" s="123"/>
      <c r="GZ2092" s="123"/>
      <c r="HA2092" s="123"/>
      <c r="HB2092" s="123"/>
      <c r="HC2092" s="123"/>
      <c r="HD2092" s="123"/>
      <c r="HE2092" s="123"/>
      <c r="HF2092" s="123"/>
      <c r="HG2092" s="123"/>
      <c r="HH2092" s="123"/>
      <c r="HI2092" s="123"/>
      <c r="HJ2092" s="123"/>
      <c r="HK2092" s="123"/>
      <c r="HL2092" s="123"/>
      <c r="HM2092" s="123"/>
      <c r="HN2092" s="123"/>
      <c r="HO2092" s="123"/>
      <c r="HP2092" s="123"/>
      <c r="HQ2092" s="123"/>
      <c r="HR2092" s="123"/>
      <c r="HS2092" s="123"/>
      <c r="HT2092" s="123"/>
      <c r="HU2092" s="123"/>
      <c r="HV2092" s="123"/>
      <c r="HW2092" s="123"/>
      <c r="HX2092" s="123"/>
      <c r="HY2092" s="123"/>
      <c r="HZ2092" s="123"/>
      <c r="IA2092" s="123"/>
      <c r="IB2092" s="123"/>
      <c r="IC2092" s="123"/>
      <c r="ID2092" s="123"/>
      <c r="IE2092" s="123"/>
      <c r="IF2092" s="123"/>
      <c r="IG2092" s="123"/>
      <c r="IH2092" s="123"/>
      <c r="II2092" s="123"/>
      <c r="IJ2092" s="123"/>
      <c r="IK2092" s="123"/>
      <c r="IL2092" s="123"/>
      <c r="IM2092" s="123"/>
      <c r="IN2092" s="123"/>
      <c r="IO2092" s="123"/>
      <c r="IP2092" s="123"/>
      <c r="IQ2092" s="123"/>
      <c r="IR2092" s="123"/>
      <c r="IS2092" s="123"/>
      <c r="IT2092" s="123"/>
      <c r="IU2092" s="123"/>
      <c r="IV2092" s="123"/>
    </row>
    <row r="2093" spans="1:256" ht="8.1" customHeight="1">
      <c r="C2093" s="109"/>
      <c r="D2093" s="108"/>
      <c r="E2093" s="56"/>
      <c r="F2093" s="109"/>
      <c r="G2093" s="110"/>
    </row>
    <row r="2094" spans="1:256" s="349" customFormat="1">
      <c r="A2094" s="341"/>
      <c r="B2094" s="342" t="s">
        <v>934</v>
      </c>
      <c r="C2094" s="343"/>
      <c r="D2094" s="344"/>
      <c r="E2094" s="345"/>
      <c r="F2094" s="346"/>
      <c r="G2094" s="347"/>
      <c r="H2094" s="348"/>
      <c r="J2094" s="350"/>
      <c r="K2094" s="350"/>
      <c r="L2094" s="350"/>
      <c r="M2094" s="350"/>
      <c r="N2094" s="350"/>
      <c r="O2094" s="350"/>
      <c r="P2094" s="350"/>
      <c r="Q2094" s="350"/>
      <c r="R2094" s="350"/>
      <c r="S2094" s="350"/>
      <c r="T2094" s="350"/>
      <c r="U2094" s="350"/>
      <c r="V2094" s="350"/>
      <c r="W2094" s="350"/>
      <c r="X2094" s="350"/>
      <c r="Y2094" s="350"/>
      <c r="Z2094" s="350"/>
      <c r="AA2094" s="350"/>
      <c r="AB2094" s="350"/>
      <c r="AC2094" s="350"/>
      <c r="AD2094" s="350"/>
      <c r="AE2094" s="350"/>
      <c r="AF2094" s="350"/>
      <c r="AG2094" s="350"/>
      <c r="AH2094" s="350"/>
      <c r="AI2094" s="350"/>
      <c r="AJ2094" s="350"/>
      <c r="AK2094" s="350"/>
      <c r="AL2094" s="350"/>
      <c r="AM2094" s="350"/>
      <c r="AN2094" s="350"/>
      <c r="AO2094" s="350"/>
      <c r="AP2094" s="350"/>
      <c r="AQ2094" s="350"/>
      <c r="AR2094" s="350"/>
      <c r="AS2094" s="350"/>
      <c r="AT2094" s="350"/>
      <c r="AU2094" s="350"/>
      <c r="AV2094" s="350"/>
      <c r="AW2094" s="350"/>
      <c r="AX2094" s="350"/>
      <c r="AY2094" s="350"/>
      <c r="AZ2094" s="350"/>
      <c r="BA2094" s="350"/>
      <c r="BB2094" s="350"/>
      <c r="BC2094" s="350"/>
      <c r="BD2094" s="350"/>
      <c r="BE2094" s="350"/>
      <c r="BF2094" s="350"/>
      <c r="BG2094" s="350"/>
      <c r="BH2094" s="350"/>
      <c r="BI2094" s="350"/>
      <c r="BJ2094" s="350"/>
      <c r="BK2094" s="350"/>
      <c r="BL2094" s="350"/>
      <c r="BM2094" s="350"/>
      <c r="BN2094" s="350"/>
      <c r="BO2094" s="350"/>
      <c r="BP2094" s="350"/>
      <c r="BQ2094" s="350"/>
      <c r="BR2094" s="350"/>
      <c r="BS2094" s="350"/>
      <c r="BT2094" s="350"/>
      <c r="BU2094" s="350"/>
      <c r="BV2094" s="350"/>
      <c r="BW2094" s="350"/>
      <c r="BX2094" s="350"/>
      <c r="BY2094" s="350"/>
      <c r="BZ2094" s="350"/>
      <c r="CA2094" s="350"/>
      <c r="CB2094" s="350"/>
      <c r="CC2094" s="350"/>
      <c r="CD2094" s="350"/>
      <c r="CE2094" s="350"/>
      <c r="CF2094" s="350"/>
      <c r="CG2094" s="350"/>
      <c r="CH2094" s="350"/>
      <c r="CI2094" s="350"/>
      <c r="CJ2094" s="350"/>
      <c r="CK2094" s="350"/>
      <c r="CL2094" s="350"/>
      <c r="CM2094" s="350"/>
      <c r="CN2094" s="350"/>
      <c r="CO2094" s="350"/>
      <c r="CP2094" s="350"/>
      <c r="CQ2094" s="350"/>
      <c r="CR2094" s="350"/>
      <c r="CS2094" s="350"/>
      <c r="CT2094" s="350"/>
      <c r="CU2094" s="350"/>
      <c r="CV2094" s="350"/>
      <c r="CW2094" s="350"/>
      <c r="CX2094" s="350"/>
      <c r="CY2094" s="350"/>
      <c r="CZ2094" s="350"/>
      <c r="DA2094" s="350"/>
      <c r="DB2094" s="350"/>
      <c r="DC2094" s="350"/>
      <c r="DD2094" s="350"/>
      <c r="DE2094" s="350"/>
      <c r="DF2094" s="350"/>
      <c r="DG2094" s="350"/>
      <c r="DH2094" s="350"/>
      <c r="DI2094" s="350"/>
      <c r="DJ2094" s="350"/>
      <c r="DK2094" s="350"/>
      <c r="DL2094" s="350"/>
      <c r="DM2094" s="350"/>
      <c r="DN2094" s="350"/>
      <c r="DO2094" s="350"/>
      <c r="DP2094" s="350"/>
      <c r="DQ2094" s="350"/>
      <c r="DR2094" s="350"/>
      <c r="DS2094" s="350"/>
      <c r="DT2094" s="350"/>
      <c r="DU2094" s="350"/>
      <c r="DV2094" s="350"/>
      <c r="DW2094" s="350"/>
      <c r="DX2094" s="350"/>
      <c r="DY2094" s="350"/>
      <c r="DZ2094" s="350"/>
      <c r="EA2094" s="350"/>
      <c r="EB2094" s="350"/>
      <c r="EC2094" s="350"/>
      <c r="ED2094" s="350"/>
      <c r="EE2094" s="350"/>
      <c r="EF2094" s="350"/>
      <c r="EG2094" s="350"/>
      <c r="EH2094" s="350"/>
      <c r="EI2094" s="350"/>
      <c r="EJ2094" s="350"/>
      <c r="EK2094" s="350"/>
      <c r="EL2094" s="350"/>
      <c r="EM2094" s="350"/>
      <c r="EN2094" s="350"/>
      <c r="EO2094" s="350"/>
      <c r="EP2094" s="350"/>
      <c r="EQ2094" s="350"/>
      <c r="ER2094" s="350"/>
      <c r="ES2094" s="350"/>
      <c r="ET2094" s="350"/>
      <c r="EU2094" s="350"/>
      <c r="EV2094" s="350"/>
      <c r="EW2094" s="350"/>
      <c r="EX2094" s="350"/>
      <c r="EY2094" s="350"/>
      <c r="EZ2094" s="350"/>
      <c r="FA2094" s="350"/>
      <c r="FB2094" s="350"/>
      <c r="FC2094" s="350"/>
      <c r="FD2094" s="350"/>
      <c r="FE2094" s="350"/>
      <c r="FF2094" s="350"/>
      <c r="FG2094" s="350"/>
      <c r="FH2094" s="350"/>
      <c r="FI2094" s="350"/>
      <c r="FJ2094" s="350"/>
      <c r="FK2094" s="350"/>
      <c r="FL2094" s="350"/>
      <c r="FM2094" s="350"/>
      <c r="FN2094" s="350"/>
      <c r="FO2094" s="350"/>
      <c r="FP2094" s="350"/>
      <c r="FQ2094" s="350"/>
      <c r="FR2094" s="350"/>
      <c r="FS2094" s="350"/>
      <c r="FT2094" s="350"/>
      <c r="FU2094" s="350"/>
      <c r="FV2094" s="350"/>
      <c r="FW2094" s="350"/>
      <c r="FX2094" s="350"/>
      <c r="FY2094" s="350"/>
      <c r="FZ2094" s="350"/>
      <c r="GA2094" s="350"/>
      <c r="GB2094" s="350"/>
      <c r="GC2094" s="350"/>
      <c r="GD2094" s="350"/>
      <c r="GE2094" s="350"/>
      <c r="GF2094" s="350"/>
      <c r="GG2094" s="350"/>
      <c r="GH2094" s="350"/>
      <c r="GI2094" s="350"/>
      <c r="GJ2094" s="350"/>
      <c r="GK2094" s="350"/>
      <c r="GL2094" s="350"/>
      <c r="GM2094" s="350"/>
      <c r="GN2094" s="350"/>
      <c r="GO2094" s="350"/>
      <c r="GP2094" s="350"/>
      <c r="GQ2094" s="350"/>
      <c r="GR2094" s="350"/>
      <c r="GS2094" s="350"/>
      <c r="GT2094" s="350"/>
      <c r="GU2094" s="350"/>
      <c r="GV2094" s="350"/>
      <c r="GW2094" s="350"/>
      <c r="GX2094" s="350"/>
      <c r="GY2094" s="350"/>
      <c r="GZ2094" s="350"/>
      <c r="HA2094" s="350"/>
      <c r="HB2094" s="350"/>
      <c r="HC2094" s="350"/>
      <c r="HD2094" s="350"/>
      <c r="HE2094" s="350"/>
      <c r="HF2094" s="350"/>
      <c r="HG2094" s="350"/>
      <c r="HH2094" s="350"/>
      <c r="HI2094" s="350"/>
      <c r="HJ2094" s="350"/>
      <c r="HK2094" s="350"/>
      <c r="HL2094" s="350"/>
      <c r="HM2094" s="350"/>
      <c r="HN2094" s="350"/>
      <c r="HO2094" s="350"/>
      <c r="HP2094" s="350"/>
      <c r="HQ2094" s="350"/>
      <c r="HR2094" s="350"/>
      <c r="HS2094" s="350"/>
      <c r="HT2094" s="350"/>
      <c r="HU2094" s="350"/>
      <c r="HV2094" s="350"/>
      <c r="HW2094" s="350"/>
      <c r="HX2094" s="350"/>
      <c r="HY2094" s="350"/>
      <c r="HZ2094" s="350"/>
      <c r="IA2094" s="350"/>
      <c r="IB2094" s="350"/>
      <c r="IC2094" s="350"/>
      <c r="ID2094" s="350"/>
      <c r="IE2094" s="350"/>
      <c r="IF2094" s="350"/>
      <c r="IG2094" s="350"/>
      <c r="IH2094" s="350"/>
      <c r="II2094" s="350"/>
      <c r="IJ2094" s="350"/>
      <c r="IK2094" s="350"/>
      <c r="IL2094" s="350"/>
      <c r="IM2094" s="350"/>
      <c r="IN2094" s="350"/>
      <c r="IO2094" s="350"/>
      <c r="IP2094" s="350"/>
      <c r="IQ2094" s="350"/>
      <c r="IR2094" s="350"/>
      <c r="IS2094" s="350"/>
      <c r="IT2094" s="350"/>
      <c r="IU2094" s="350"/>
      <c r="IV2094" s="350"/>
    </row>
    <row r="2095" spans="1:256" ht="28.5" customHeight="1">
      <c r="A2095" s="143" t="s">
        <v>935</v>
      </c>
      <c r="B2095" s="351" t="s">
        <v>936</v>
      </c>
      <c r="C2095" s="351"/>
      <c r="D2095" s="351"/>
      <c r="E2095" s="351"/>
      <c r="F2095" s="351"/>
      <c r="G2095" s="351"/>
      <c r="H2095" s="192"/>
      <c r="I2095" s="352"/>
      <c r="J2095" s="353"/>
      <c r="K2095" s="353"/>
      <c r="L2095" s="353"/>
      <c r="M2095" s="353"/>
      <c r="N2095" s="353"/>
      <c r="O2095" s="353"/>
      <c r="P2095" s="353"/>
      <c r="Q2095" s="353"/>
      <c r="R2095" s="353"/>
      <c r="S2095" s="353"/>
      <c r="T2095" s="353"/>
      <c r="U2095" s="353"/>
      <c r="V2095" s="353"/>
      <c r="W2095" s="353"/>
      <c r="X2095" s="353"/>
      <c r="Y2095" s="353"/>
      <c r="Z2095" s="353"/>
      <c r="AA2095" s="353"/>
      <c r="AB2095" s="353"/>
      <c r="AC2095" s="353"/>
      <c r="AD2095" s="353"/>
      <c r="AE2095" s="353"/>
      <c r="AF2095" s="353"/>
      <c r="AG2095" s="353"/>
      <c r="AH2095" s="353"/>
      <c r="AI2095" s="353"/>
      <c r="AJ2095" s="353"/>
      <c r="AK2095" s="353"/>
      <c r="AL2095" s="353"/>
      <c r="AM2095" s="353"/>
      <c r="AN2095" s="353"/>
      <c r="AO2095" s="353"/>
      <c r="AP2095" s="353"/>
      <c r="AQ2095" s="353"/>
      <c r="AR2095" s="353"/>
      <c r="AS2095" s="353"/>
      <c r="AT2095" s="353"/>
      <c r="AU2095" s="353"/>
      <c r="AV2095" s="353"/>
      <c r="AW2095" s="353"/>
      <c r="AX2095" s="353"/>
      <c r="AY2095" s="353"/>
      <c r="AZ2095" s="353"/>
      <c r="BA2095" s="353"/>
      <c r="BB2095" s="353"/>
      <c r="BC2095" s="353"/>
      <c r="BD2095" s="353"/>
      <c r="BE2095" s="353"/>
      <c r="BF2095" s="353"/>
      <c r="BG2095" s="353"/>
      <c r="BH2095" s="353"/>
      <c r="BI2095" s="353"/>
      <c r="BJ2095" s="353"/>
      <c r="BK2095" s="353"/>
      <c r="BL2095" s="353"/>
      <c r="BM2095" s="353"/>
      <c r="BN2095" s="353"/>
      <c r="BO2095" s="353"/>
      <c r="BP2095" s="353"/>
      <c r="BQ2095" s="353"/>
      <c r="BR2095" s="353"/>
      <c r="BS2095" s="353"/>
      <c r="BT2095" s="353"/>
      <c r="BU2095" s="353"/>
      <c r="BV2095" s="353"/>
      <c r="BW2095" s="353"/>
      <c r="BX2095" s="353"/>
      <c r="BY2095" s="353"/>
      <c r="BZ2095" s="353"/>
      <c r="CA2095" s="353"/>
      <c r="CB2095" s="353"/>
      <c r="CC2095" s="353"/>
      <c r="CD2095" s="353"/>
      <c r="CE2095" s="353"/>
      <c r="CF2095" s="353"/>
      <c r="CG2095" s="353"/>
      <c r="CH2095" s="353"/>
      <c r="CI2095" s="353"/>
      <c r="CJ2095" s="353"/>
      <c r="CK2095" s="353"/>
      <c r="CL2095" s="353"/>
      <c r="CM2095" s="353"/>
      <c r="CN2095" s="353"/>
      <c r="CO2095" s="353"/>
      <c r="CP2095" s="353"/>
      <c r="CQ2095" s="353"/>
      <c r="CR2095" s="353"/>
      <c r="CS2095" s="353"/>
      <c r="CT2095" s="353"/>
      <c r="CU2095" s="353"/>
      <c r="CV2095" s="353"/>
      <c r="CW2095" s="353"/>
      <c r="CX2095" s="353"/>
      <c r="CY2095" s="353"/>
      <c r="CZ2095" s="353"/>
      <c r="DA2095" s="353"/>
      <c r="DB2095" s="353"/>
      <c r="DC2095" s="353"/>
      <c r="DD2095" s="353"/>
      <c r="DE2095" s="353"/>
      <c r="DF2095" s="353"/>
      <c r="DG2095" s="353"/>
      <c r="DH2095" s="353"/>
      <c r="DI2095" s="353"/>
      <c r="DJ2095" s="353"/>
      <c r="DK2095" s="353"/>
      <c r="DL2095" s="353"/>
      <c r="DM2095" s="353"/>
      <c r="DN2095" s="353"/>
      <c r="DO2095" s="353"/>
      <c r="DP2095" s="353"/>
      <c r="DQ2095" s="353"/>
      <c r="DR2095" s="353"/>
      <c r="DS2095" s="353"/>
      <c r="DT2095" s="353"/>
      <c r="DU2095" s="353"/>
      <c r="DV2095" s="353"/>
      <c r="DW2095" s="353"/>
      <c r="DX2095" s="353"/>
      <c r="DY2095" s="353"/>
      <c r="DZ2095" s="353"/>
      <c r="EA2095" s="353"/>
      <c r="EB2095" s="353"/>
      <c r="EC2095" s="353"/>
      <c r="ED2095" s="353"/>
      <c r="EE2095" s="353"/>
      <c r="EF2095" s="353"/>
      <c r="EG2095" s="353"/>
      <c r="EH2095" s="353"/>
      <c r="EI2095" s="353"/>
      <c r="EJ2095" s="353"/>
      <c r="EK2095" s="353"/>
      <c r="EL2095" s="353"/>
      <c r="EM2095" s="353"/>
      <c r="EN2095" s="353"/>
      <c r="EO2095" s="353"/>
      <c r="EP2095" s="353"/>
      <c r="EQ2095" s="353"/>
      <c r="ER2095" s="353"/>
      <c r="ES2095" s="353"/>
      <c r="ET2095" s="353"/>
      <c r="EU2095" s="353"/>
      <c r="EV2095" s="353"/>
      <c r="EW2095" s="353"/>
      <c r="EX2095" s="353"/>
      <c r="EY2095" s="353"/>
      <c r="EZ2095" s="353"/>
      <c r="FA2095" s="353"/>
      <c r="FB2095" s="353"/>
      <c r="FC2095" s="353"/>
      <c r="FD2095" s="353"/>
      <c r="FE2095" s="353"/>
      <c r="FF2095" s="353"/>
      <c r="FG2095" s="353"/>
      <c r="FH2095" s="353"/>
      <c r="FI2095" s="353"/>
      <c r="FJ2095" s="353"/>
      <c r="FK2095" s="353"/>
      <c r="FL2095" s="353"/>
      <c r="FM2095" s="353"/>
      <c r="FN2095" s="353"/>
      <c r="FO2095" s="353"/>
      <c r="FP2095" s="353"/>
      <c r="FQ2095" s="353"/>
      <c r="FR2095" s="353"/>
      <c r="FS2095" s="353"/>
      <c r="FT2095" s="353"/>
      <c r="FU2095" s="353"/>
      <c r="FV2095" s="353"/>
      <c r="FW2095" s="353"/>
      <c r="FX2095" s="353"/>
      <c r="FY2095" s="353"/>
      <c r="FZ2095" s="353"/>
      <c r="GA2095" s="353"/>
      <c r="GB2095" s="353"/>
      <c r="GC2095" s="353"/>
      <c r="GD2095" s="353"/>
      <c r="GE2095" s="353"/>
      <c r="GF2095" s="353"/>
      <c r="GG2095" s="353"/>
      <c r="GH2095" s="353"/>
      <c r="GI2095" s="353"/>
      <c r="GJ2095" s="353"/>
      <c r="GK2095" s="353"/>
      <c r="GL2095" s="353"/>
      <c r="GM2095" s="353"/>
      <c r="GN2095" s="353"/>
      <c r="GO2095" s="353"/>
      <c r="GP2095" s="353"/>
      <c r="GQ2095" s="353"/>
      <c r="GR2095" s="353"/>
      <c r="GS2095" s="353"/>
      <c r="GT2095" s="353"/>
      <c r="GU2095" s="353"/>
      <c r="GV2095" s="353"/>
      <c r="GW2095" s="353"/>
      <c r="GX2095" s="353"/>
      <c r="GY2095" s="353"/>
      <c r="GZ2095" s="353"/>
      <c r="HA2095" s="353"/>
      <c r="HB2095" s="353"/>
      <c r="HC2095" s="353"/>
      <c r="HD2095" s="353"/>
      <c r="HE2095" s="353"/>
      <c r="HF2095" s="353"/>
      <c r="HG2095" s="353"/>
      <c r="HH2095" s="353"/>
      <c r="HI2095" s="353"/>
      <c r="HJ2095" s="353"/>
      <c r="HK2095" s="353"/>
      <c r="HL2095" s="353"/>
      <c r="HM2095" s="353"/>
      <c r="HN2095" s="353"/>
      <c r="HO2095" s="353"/>
      <c r="HP2095" s="353"/>
      <c r="HQ2095" s="353"/>
      <c r="HR2095" s="353"/>
      <c r="HS2095" s="353"/>
      <c r="HT2095" s="353"/>
      <c r="HU2095" s="353"/>
      <c r="HV2095" s="353"/>
      <c r="HW2095" s="353"/>
      <c r="HX2095" s="353"/>
      <c r="HY2095" s="353"/>
      <c r="HZ2095" s="353"/>
      <c r="IA2095" s="353"/>
      <c r="IB2095" s="353"/>
      <c r="IC2095" s="353"/>
      <c r="ID2095" s="353"/>
      <c r="IE2095" s="353"/>
      <c r="IF2095" s="353"/>
      <c r="IG2095" s="353"/>
      <c r="IH2095" s="353"/>
      <c r="II2095" s="353"/>
      <c r="IJ2095" s="353"/>
      <c r="IK2095" s="353"/>
      <c r="IL2095" s="353"/>
      <c r="IM2095" s="353"/>
      <c r="IN2095" s="353"/>
      <c r="IO2095" s="353"/>
      <c r="IP2095" s="353"/>
      <c r="IQ2095" s="353"/>
      <c r="IR2095" s="353"/>
      <c r="IS2095" s="353"/>
      <c r="IT2095" s="353"/>
      <c r="IU2095" s="353"/>
      <c r="IV2095" s="353"/>
    </row>
    <row r="2096" spans="1:256" ht="30.75" customHeight="1">
      <c r="A2096" s="354" t="s">
        <v>937</v>
      </c>
      <c r="B2096" s="228" t="s">
        <v>938</v>
      </c>
      <c r="C2096" s="228"/>
      <c r="D2096" s="228"/>
      <c r="E2096" s="228"/>
      <c r="F2096" s="228"/>
      <c r="G2096" s="228"/>
      <c r="H2096" s="192"/>
      <c r="I2096" s="353"/>
    </row>
    <row r="2097" spans="1:256" ht="15.95" customHeight="1">
      <c r="A2097" s="140" t="s">
        <v>939</v>
      </c>
      <c r="B2097" s="355" t="s">
        <v>940</v>
      </c>
      <c r="C2097" s="355"/>
      <c r="D2097" s="355"/>
      <c r="E2097" s="355"/>
      <c r="F2097" s="355"/>
      <c r="G2097" s="355"/>
      <c r="H2097" s="352"/>
      <c r="I2097" s="352"/>
    </row>
    <row r="2098" spans="1:256" ht="28.5" customHeight="1">
      <c r="A2098" s="356" t="s">
        <v>941</v>
      </c>
      <c r="B2098" s="357" t="s">
        <v>942</v>
      </c>
      <c r="C2098" s="357"/>
      <c r="D2098" s="357"/>
      <c r="E2098" s="357"/>
      <c r="F2098" s="357"/>
      <c r="G2098" s="357"/>
      <c r="H2098" s="352"/>
      <c r="I2098" s="353"/>
    </row>
    <row r="2099" spans="1:256" ht="15" customHeight="1">
      <c r="A2099" s="358" t="s">
        <v>943</v>
      </c>
      <c r="B2099" s="355" t="s">
        <v>944</v>
      </c>
      <c r="C2099" s="355"/>
      <c r="D2099" s="355"/>
      <c r="E2099" s="355"/>
      <c r="F2099" s="355"/>
      <c r="G2099" s="355"/>
    </row>
    <row r="2100" spans="1:256" ht="15" customHeight="1">
      <c r="A2100" s="358" t="s">
        <v>945</v>
      </c>
      <c r="B2100" s="355" t="s">
        <v>946</v>
      </c>
      <c r="C2100" s="355"/>
      <c r="D2100" s="355"/>
      <c r="E2100" s="355"/>
      <c r="F2100" s="355"/>
      <c r="G2100" s="355"/>
    </row>
    <row r="2101" spans="1:256" ht="8.1" customHeight="1">
      <c r="C2101" s="109"/>
      <c r="D2101" s="108"/>
      <c r="E2101" s="56"/>
      <c r="F2101" s="109"/>
      <c r="G2101" s="110"/>
    </row>
    <row r="2102" spans="1:256" s="349" customFormat="1">
      <c r="A2102" s="359"/>
      <c r="B2102" s="342" t="s">
        <v>947</v>
      </c>
      <c r="C2102" s="360"/>
      <c r="D2102" s="361"/>
      <c r="E2102" s="360"/>
      <c r="F2102" s="362"/>
      <c r="G2102" s="363"/>
      <c r="H2102" s="348"/>
      <c r="J2102" s="350"/>
      <c r="K2102" s="350"/>
      <c r="L2102" s="350"/>
      <c r="M2102" s="350"/>
      <c r="N2102" s="350"/>
      <c r="O2102" s="350"/>
      <c r="P2102" s="350"/>
      <c r="Q2102" s="350"/>
      <c r="R2102" s="350"/>
      <c r="S2102" s="350"/>
      <c r="T2102" s="350"/>
      <c r="U2102" s="350"/>
      <c r="V2102" s="350"/>
      <c r="W2102" s="350"/>
      <c r="X2102" s="350"/>
      <c r="Y2102" s="350"/>
      <c r="Z2102" s="350"/>
      <c r="AA2102" s="350"/>
      <c r="AB2102" s="350"/>
      <c r="AC2102" s="350"/>
      <c r="AD2102" s="350"/>
      <c r="AE2102" s="350"/>
      <c r="AF2102" s="350"/>
      <c r="AG2102" s="350"/>
      <c r="AH2102" s="350"/>
      <c r="AI2102" s="350"/>
      <c r="AJ2102" s="350"/>
      <c r="AK2102" s="350"/>
      <c r="AL2102" s="350"/>
      <c r="AM2102" s="350"/>
      <c r="AN2102" s="350"/>
      <c r="AO2102" s="350"/>
      <c r="AP2102" s="350"/>
      <c r="AQ2102" s="350"/>
      <c r="AR2102" s="350"/>
      <c r="AS2102" s="350"/>
      <c r="AT2102" s="350"/>
      <c r="AU2102" s="350"/>
      <c r="AV2102" s="350"/>
      <c r="AW2102" s="350"/>
      <c r="AX2102" s="350"/>
      <c r="AY2102" s="350"/>
      <c r="AZ2102" s="350"/>
      <c r="BA2102" s="350"/>
      <c r="BB2102" s="350"/>
      <c r="BC2102" s="350"/>
      <c r="BD2102" s="350"/>
      <c r="BE2102" s="350"/>
      <c r="BF2102" s="350"/>
      <c r="BG2102" s="350"/>
      <c r="BH2102" s="350"/>
      <c r="BI2102" s="350"/>
      <c r="BJ2102" s="350"/>
      <c r="BK2102" s="350"/>
      <c r="BL2102" s="350"/>
      <c r="BM2102" s="350"/>
      <c r="BN2102" s="350"/>
      <c r="BO2102" s="350"/>
      <c r="BP2102" s="350"/>
      <c r="BQ2102" s="350"/>
      <c r="BR2102" s="350"/>
      <c r="BS2102" s="350"/>
      <c r="BT2102" s="350"/>
      <c r="BU2102" s="350"/>
      <c r="BV2102" s="350"/>
      <c r="BW2102" s="350"/>
      <c r="BX2102" s="350"/>
      <c r="BY2102" s="350"/>
      <c r="BZ2102" s="350"/>
      <c r="CA2102" s="350"/>
      <c r="CB2102" s="350"/>
      <c r="CC2102" s="350"/>
      <c r="CD2102" s="350"/>
      <c r="CE2102" s="350"/>
      <c r="CF2102" s="350"/>
      <c r="CG2102" s="350"/>
      <c r="CH2102" s="350"/>
      <c r="CI2102" s="350"/>
      <c r="CJ2102" s="350"/>
      <c r="CK2102" s="350"/>
      <c r="CL2102" s="350"/>
      <c r="CM2102" s="350"/>
      <c r="CN2102" s="350"/>
      <c r="CO2102" s="350"/>
      <c r="CP2102" s="350"/>
      <c r="CQ2102" s="350"/>
      <c r="CR2102" s="350"/>
      <c r="CS2102" s="350"/>
      <c r="CT2102" s="350"/>
      <c r="CU2102" s="350"/>
      <c r="CV2102" s="350"/>
      <c r="CW2102" s="350"/>
      <c r="CX2102" s="350"/>
      <c r="CY2102" s="350"/>
      <c r="CZ2102" s="350"/>
      <c r="DA2102" s="350"/>
      <c r="DB2102" s="350"/>
      <c r="DC2102" s="350"/>
      <c r="DD2102" s="350"/>
      <c r="DE2102" s="350"/>
      <c r="DF2102" s="350"/>
      <c r="DG2102" s="350"/>
      <c r="DH2102" s="350"/>
      <c r="DI2102" s="350"/>
      <c r="DJ2102" s="350"/>
      <c r="DK2102" s="350"/>
      <c r="DL2102" s="350"/>
      <c r="DM2102" s="350"/>
      <c r="DN2102" s="350"/>
      <c r="DO2102" s="350"/>
      <c r="DP2102" s="350"/>
      <c r="DQ2102" s="350"/>
      <c r="DR2102" s="350"/>
      <c r="DS2102" s="350"/>
      <c r="DT2102" s="350"/>
      <c r="DU2102" s="350"/>
      <c r="DV2102" s="350"/>
      <c r="DW2102" s="350"/>
      <c r="DX2102" s="350"/>
      <c r="DY2102" s="350"/>
      <c r="DZ2102" s="350"/>
      <c r="EA2102" s="350"/>
      <c r="EB2102" s="350"/>
      <c r="EC2102" s="350"/>
      <c r="ED2102" s="350"/>
      <c r="EE2102" s="350"/>
      <c r="EF2102" s="350"/>
      <c r="EG2102" s="350"/>
      <c r="EH2102" s="350"/>
      <c r="EI2102" s="350"/>
      <c r="EJ2102" s="350"/>
      <c r="EK2102" s="350"/>
      <c r="EL2102" s="350"/>
      <c r="EM2102" s="350"/>
      <c r="EN2102" s="350"/>
      <c r="EO2102" s="350"/>
      <c r="EP2102" s="350"/>
      <c r="EQ2102" s="350"/>
      <c r="ER2102" s="350"/>
      <c r="ES2102" s="350"/>
      <c r="ET2102" s="350"/>
      <c r="EU2102" s="350"/>
      <c r="EV2102" s="350"/>
      <c r="EW2102" s="350"/>
      <c r="EX2102" s="350"/>
      <c r="EY2102" s="350"/>
      <c r="EZ2102" s="350"/>
      <c r="FA2102" s="350"/>
      <c r="FB2102" s="350"/>
      <c r="FC2102" s="350"/>
      <c r="FD2102" s="350"/>
      <c r="FE2102" s="350"/>
      <c r="FF2102" s="350"/>
      <c r="FG2102" s="350"/>
      <c r="FH2102" s="350"/>
      <c r="FI2102" s="350"/>
      <c r="FJ2102" s="350"/>
      <c r="FK2102" s="350"/>
      <c r="FL2102" s="350"/>
      <c r="FM2102" s="350"/>
      <c r="FN2102" s="350"/>
      <c r="FO2102" s="350"/>
      <c r="FP2102" s="350"/>
      <c r="FQ2102" s="350"/>
      <c r="FR2102" s="350"/>
      <c r="FS2102" s="350"/>
      <c r="FT2102" s="350"/>
      <c r="FU2102" s="350"/>
      <c r="FV2102" s="350"/>
      <c r="FW2102" s="350"/>
      <c r="FX2102" s="350"/>
      <c r="FY2102" s="350"/>
      <c r="FZ2102" s="350"/>
      <c r="GA2102" s="350"/>
      <c r="GB2102" s="350"/>
      <c r="GC2102" s="350"/>
      <c r="GD2102" s="350"/>
      <c r="GE2102" s="350"/>
      <c r="GF2102" s="350"/>
      <c r="GG2102" s="350"/>
      <c r="GH2102" s="350"/>
      <c r="GI2102" s="350"/>
      <c r="GJ2102" s="350"/>
      <c r="GK2102" s="350"/>
      <c r="GL2102" s="350"/>
      <c r="GM2102" s="350"/>
      <c r="GN2102" s="350"/>
      <c r="GO2102" s="350"/>
      <c r="GP2102" s="350"/>
      <c r="GQ2102" s="350"/>
      <c r="GR2102" s="350"/>
      <c r="GS2102" s="350"/>
      <c r="GT2102" s="350"/>
      <c r="GU2102" s="350"/>
      <c r="GV2102" s="350"/>
      <c r="GW2102" s="350"/>
      <c r="GX2102" s="350"/>
      <c r="GY2102" s="350"/>
      <c r="GZ2102" s="350"/>
      <c r="HA2102" s="350"/>
      <c r="HB2102" s="350"/>
      <c r="HC2102" s="350"/>
      <c r="HD2102" s="350"/>
      <c r="HE2102" s="350"/>
      <c r="HF2102" s="350"/>
      <c r="HG2102" s="350"/>
      <c r="HH2102" s="350"/>
      <c r="HI2102" s="350"/>
      <c r="HJ2102" s="350"/>
      <c r="HK2102" s="350"/>
      <c r="HL2102" s="350"/>
      <c r="HM2102" s="350"/>
      <c r="HN2102" s="350"/>
      <c r="HO2102" s="350"/>
      <c r="HP2102" s="350"/>
      <c r="HQ2102" s="350"/>
      <c r="HR2102" s="350"/>
      <c r="HS2102" s="350"/>
      <c r="HT2102" s="350"/>
      <c r="HU2102" s="350"/>
      <c r="HV2102" s="350"/>
      <c r="HW2102" s="350"/>
      <c r="HX2102" s="350"/>
      <c r="HY2102" s="350"/>
      <c r="HZ2102" s="350"/>
      <c r="IA2102" s="350"/>
      <c r="IB2102" s="350"/>
      <c r="IC2102" s="350"/>
      <c r="ID2102" s="350"/>
      <c r="IE2102" s="350"/>
      <c r="IF2102" s="350"/>
      <c r="IG2102" s="350"/>
      <c r="IH2102" s="350"/>
      <c r="II2102" s="350"/>
      <c r="IJ2102" s="350"/>
      <c r="IK2102" s="350"/>
      <c r="IL2102" s="350"/>
      <c r="IM2102" s="350"/>
      <c r="IN2102" s="350"/>
      <c r="IO2102" s="350"/>
      <c r="IP2102" s="350"/>
      <c r="IQ2102" s="350"/>
      <c r="IR2102" s="350"/>
      <c r="IS2102" s="350"/>
      <c r="IT2102" s="350"/>
      <c r="IU2102" s="350"/>
      <c r="IV2102" s="350"/>
    </row>
    <row r="2103" spans="1:256" s="366" customFormat="1" ht="31.5" customHeight="1">
      <c r="A2103" s="143" t="s">
        <v>935</v>
      </c>
      <c r="B2103" s="364" t="s">
        <v>948</v>
      </c>
      <c r="C2103" s="364"/>
      <c r="D2103" s="364"/>
      <c r="E2103" s="364"/>
      <c r="F2103" s="364"/>
      <c r="G2103" s="364"/>
      <c r="H2103" s="365"/>
      <c r="I2103" s="313"/>
      <c r="J2103" s="313"/>
      <c r="K2103" s="313"/>
      <c r="L2103" s="313"/>
      <c r="M2103" s="313"/>
      <c r="N2103" s="313"/>
      <c r="O2103" s="313"/>
      <c r="P2103" s="313"/>
      <c r="Q2103" s="313"/>
      <c r="R2103" s="313"/>
      <c r="S2103" s="313"/>
      <c r="T2103" s="313"/>
      <c r="U2103" s="313"/>
      <c r="V2103" s="313"/>
      <c r="W2103" s="313"/>
      <c r="X2103" s="313"/>
      <c r="Y2103" s="313"/>
      <c r="Z2103" s="313"/>
      <c r="AA2103" s="313"/>
      <c r="AB2103" s="313"/>
      <c r="AC2103" s="313"/>
      <c r="AD2103" s="313"/>
      <c r="AE2103" s="313"/>
      <c r="AF2103" s="313"/>
      <c r="AG2103" s="313"/>
      <c r="AH2103" s="313"/>
      <c r="AI2103" s="313"/>
      <c r="AJ2103" s="313"/>
      <c r="AK2103" s="313"/>
      <c r="AL2103" s="313"/>
      <c r="AM2103" s="313"/>
      <c r="AN2103" s="313"/>
      <c r="AO2103" s="313"/>
      <c r="AP2103" s="313"/>
      <c r="AQ2103" s="313"/>
      <c r="AR2103" s="313"/>
      <c r="AS2103" s="313"/>
      <c r="AT2103" s="313"/>
      <c r="AU2103" s="313"/>
      <c r="AV2103" s="313"/>
      <c r="AW2103" s="313"/>
      <c r="AX2103" s="313"/>
      <c r="AY2103" s="313"/>
      <c r="AZ2103" s="313"/>
      <c r="BA2103" s="313"/>
      <c r="BB2103" s="313"/>
      <c r="BC2103" s="313"/>
      <c r="BD2103" s="313"/>
      <c r="BE2103" s="313"/>
      <c r="BF2103" s="313"/>
      <c r="BG2103" s="313"/>
      <c r="BH2103" s="313"/>
      <c r="BI2103" s="313"/>
      <c r="BJ2103" s="313"/>
      <c r="BK2103" s="313"/>
      <c r="BL2103" s="313"/>
      <c r="BM2103" s="313"/>
      <c r="BN2103" s="313"/>
      <c r="BO2103" s="313"/>
      <c r="BP2103" s="313"/>
      <c r="BQ2103" s="313"/>
      <c r="BR2103" s="313"/>
      <c r="BS2103" s="313"/>
      <c r="BT2103" s="313"/>
      <c r="BU2103" s="313"/>
      <c r="BV2103" s="313"/>
      <c r="BW2103" s="313"/>
      <c r="BX2103" s="313"/>
      <c r="BY2103" s="313"/>
      <c r="BZ2103" s="313"/>
      <c r="CA2103" s="313"/>
      <c r="CB2103" s="313"/>
      <c r="CC2103" s="313"/>
      <c r="CD2103" s="313"/>
      <c r="CE2103" s="313"/>
      <c r="CF2103" s="313"/>
      <c r="CG2103" s="313"/>
      <c r="CH2103" s="313"/>
      <c r="CI2103" s="313"/>
      <c r="CJ2103" s="313"/>
      <c r="CK2103" s="313"/>
      <c r="CL2103" s="313"/>
      <c r="CM2103" s="313"/>
      <c r="CN2103" s="313"/>
      <c r="CO2103" s="313"/>
      <c r="CP2103" s="313"/>
      <c r="CQ2103" s="313"/>
      <c r="CR2103" s="313"/>
      <c r="CS2103" s="313"/>
      <c r="CT2103" s="313"/>
      <c r="CU2103" s="313"/>
      <c r="CV2103" s="313"/>
      <c r="CW2103" s="313"/>
      <c r="CX2103" s="313"/>
      <c r="CY2103" s="313"/>
      <c r="CZ2103" s="313"/>
      <c r="DA2103" s="313"/>
      <c r="DB2103" s="313"/>
      <c r="DC2103" s="313"/>
      <c r="DD2103" s="313"/>
      <c r="DE2103" s="313"/>
      <c r="DF2103" s="313"/>
      <c r="DG2103" s="313"/>
      <c r="DH2103" s="313"/>
      <c r="DI2103" s="313"/>
      <c r="DJ2103" s="313"/>
      <c r="DK2103" s="313"/>
      <c r="DL2103" s="313"/>
      <c r="DM2103" s="313"/>
      <c r="DN2103" s="313"/>
      <c r="DO2103" s="313"/>
      <c r="DP2103" s="313"/>
      <c r="DQ2103" s="313"/>
      <c r="DR2103" s="313"/>
      <c r="DS2103" s="313"/>
      <c r="DT2103" s="313"/>
      <c r="DU2103" s="313"/>
      <c r="DV2103" s="313"/>
      <c r="DW2103" s="313"/>
      <c r="DX2103" s="313"/>
      <c r="DY2103" s="313"/>
      <c r="DZ2103" s="313"/>
      <c r="EA2103" s="313"/>
      <c r="EB2103" s="313"/>
      <c r="EC2103" s="313"/>
      <c r="ED2103" s="313"/>
      <c r="EE2103" s="313"/>
      <c r="EF2103" s="313"/>
      <c r="EG2103" s="313"/>
      <c r="EH2103" s="313"/>
      <c r="EI2103" s="313"/>
      <c r="EJ2103" s="313"/>
      <c r="EK2103" s="313"/>
      <c r="EL2103" s="313"/>
      <c r="EM2103" s="313"/>
      <c r="EN2103" s="313"/>
      <c r="EO2103" s="313"/>
      <c r="EP2103" s="313"/>
      <c r="EQ2103" s="313"/>
      <c r="ER2103" s="313"/>
      <c r="ES2103" s="313"/>
      <c r="ET2103" s="313"/>
      <c r="EU2103" s="313"/>
      <c r="EV2103" s="313"/>
      <c r="EW2103" s="313"/>
      <c r="EX2103" s="313"/>
      <c r="EY2103" s="313"/>
      <c r="EZ2103" s="313"/>
      <c r="FA2103" s="313"/>
      <c r="FB2103" s="313"/>
      <c r="FC2103" s="313"/>
      <c r="FD2103" s="313"/>
      <c r="FE2103" s="313"/>
      <c r="FF2103" s="313"/>
      <c r="FG2103" s="313"/>
      <c r="FH2103" s="313"/>
      <c r="FI2103" s="313"/>
      <c r="FJ2103" s="313"/>
      <c r="FK2103" s="313"/>
      <c r="FL2103" s="313"/>
      <c r="FM2103" s="313"/>
      <c r="FN2103" s="313"/>
      <c r="FO2103" s="313"/>
      <c r="FP2103" s="313"/>
      <c r="FQ2103" s="313"/>
      <c r="FR2103" s="313"/>
      <c r="FS2103" s="313"/>
      <c r="FT2103" s="313"/>
      <c r="FU2103" s="313"/>
      <c r="FV2103" s="313"/>
      <c r="FW2103" s="313"/>
      <c r="FX2103" s="313"/>
      <c r="FY2103" s="313"/>
      <c r="FZ2103" s="313"/>
      <c r="GA2103" s="313"/>
      <c r="GB2103" s="313"/>
      <c r="GC2103" s="313"/>
      <c r="GD2103" s="313"/>
      <c r="GE2103" s="313"/>
      <c r="GF2103" s="313"/>
      <c r="GG2103" s="313"/>
      <c r="GH2103" s="313"/>
      <c r="GI2103" s="313"/>
      <c r="GJ2103" s="313"/>
      <c r="GK2103" s="313"/>
      <c r="GL2103" s="313"/>
      <c r="GM2103" s="313"/>
      <c r="GN2103" s="313"/>
      <c r="GO2103" s="313"/>
      <c r="GP2103" s="313"/>
      <c r="GQ2103" s="313"/>
      <c r="GR2103" s="313"/>
      <c r="GS2103" s="313"/>
      <c r="GT2103" s="313"/>
      <c r="GU2103" s="313"/>
      <c r="GV2103" s="313"/>
      <c r="GW2103" s="313"/>
      <c r="GX2103" s="313"/>
      <c r="GY2103" s="313"/>
      <c r="GZ2103" s="313"/>
      <c r="HA2103" s="313"/>
      <c r="HB2103" s="313"/>
      <c r="HC2103" s="313"/>
      <c r="HD2103" s="313"/>
      <c r="HE2103" s="313"/>
      <c r="HF2103" s="313"/>
      <c r="HG2103" s="313"/>
      <c r="HH2103" s="313"/>
      <c r="HI2103" s="313"/>
      <c r="HJ2103" s="313"/>
      <c r="HK2103" s="313"/>
      <c r="HL2103" s="313"/>
      <c r="HM2103" s="313"/>
      <c r="HN2103" s="313"/>
      <c r="HO2103" s="313"/>
      <c r="HP2103" s="313"/>
      <c r="HQ2103" s="313"/>
      <c r="HR2103" s="313"/>
      <c r="HS2103" s="313"/>
      <c r="HT2103" s="313"/>
      <c r="HU2103" s="313"/>
      <c r="HV2103" s="313"/>
      <c r="HW2103" s="313"/>
      <c r="HX2103" s="313"/>
      <c r="HY2103" s="313"/>
      <c r="HZ2103" s="313"/>
      <c r="IA2103" s="313"/>
      <c r="IB2103" s="313"/>
      <c r="IC2103" s="313"/>
      <c r="ID2103" s="313"/>
      <c r="IE2103" s="313"/>
      <c r="IF2103" s="313"/>
      <c r="IG2103" s="313"/>
      <c r="IH2103" s="313"/>
      <c r="II2103" s="313"/>
      <c r="IJ2103" s="313"/>
      <c r="IK2103" s="313"/>
      <c r="IL2103" s="313"/>
      <c r="IM2103" s="313"/>
      <c r="IN2103" s="313"/>
      <c r="IO2103" s="313"/>
      <c r="IP2103" s="313"/>
      <c r="IQ2103" s="313"/>
      <c r="IR2103" s="313"/>
      <c r="IS2103" s="313"/>
      <c r="IT2103" s="313"/>
      <c r="IU2103" s="313"/>
      <c r="IV2103" s="313"/>
    </row>
    <row r="2104" spans="1:256" s="366" customFormat="1" ht="14.1" customHeight="1">
      <c r="A2104" s="354" t="s">
        <v>937</v>
      </c>
      <c r="B2104" s="364" t="s">
        <v>949</v>
      </c>
      <c r="C2104" s="364"/>
      <c r="D2104" s="364"/>
      <c r="E2104" s="364"/>
      <c r="F2104" s="364"/>
      <c r="G2104" s="364"/>
      <c r="H2104" s="365"/>
      <c r="I2104" s="313"/>
      <c r="J2104" s="313"/>
      <c r="K2104" s="313"/>
      <c r="L2104" s="313"/>
      <c r="M2104" s="313"/>
      <c r="N2104" s="313"/>
      <c r="O2104" s="313"/>
      <c r="P2104" s="313"/>
      <c r="Q2104" s="313"/>
      <c r="R2104" s="313"/>
      <c r="S2104" s="313"/>
      <c r="T2104" s="313"/>
      <c r="U2104" s="313"/>
      <c r="V2104" s="313"/>
      <c r="W2104" s="313"/>
      <c r="X2104" s="313"/>
      <c r="Y2104" s="313"/>
      <c r="Z2104" s="313"/>
      <c r="AA2104" s="313"/>
      <c r="AB2104" s="313"/>
      <c r="AC2104" s="313"/>
      <c r="AD2104" s="313"/>
      <c r="AE2104" s="313"/>
      <c r="AF2104" s="313"/>
      <c r="AG2104" s="313"/>
      <c r="AH2104" s="313"/>
      <c r="AI2104" s="313"/>
      <c r="AJ2104" s="313"/>
      <c r="AK2104" s="313"/>
      <c r="AL2104" s="313"/>
      <c r="AM2104" s="313"/>
      <c r="AN2104" s="313"/>
      <c r="AO2104" s="313"/>
      <c r="AP2104" s="313"/>
      <c r="AQ2104" s="313"/>
      <c r="AR2104" s="313"/>
      <c r="AS2104" s="313"/>
      <c r="AT2104" s="313"/>
      <c r="AU2104" s="313"/>
      <c r="AV2104" s="313"/>
      <c r="AW2104" s="313"/>
      <c r="AX2104" s="313"/>
      <c r="AY2104" s="313"/>
      <c r="AZ2104" s="313"/>
      <c r="BA2104" s="313"/>
      <c r="BB2104" s="313"/>
      <c r="BC2104" s="313"/>
      <c r="BD2104" s="313"/>
      <c r="BE2104" s="313"/>
      <c r="BF2104" s="313"/>
      <c r="BG2104" s="313"/>
      <c r="BH2104" s="313"/>
      <c r="BI2104" s="313"/>
      <c r="BJ2104" s="313"/>
      <c r="BK2104" s="313"/>
      <c r="BL2104" s="313"/>
      <c r="BM2104" s="313"/>
      <c r="BN2104" s="313"/>
      <c r="BO2104" s="313"/>
      <c r="BP2104" s="313"/>
      <c r="BQ2104" s="313"/>
      <c r="BR2104" s="313"/>
      <c r="BS2104" s="313"/>
      <c r="BT2104" s="313"/>
      <c r="BU2104" s="313"/>
      <c r="BV2104" s="313"/>
      <c r="BW2104" s="313"/>
      <c r="BX2104" s="313"/>
      <c r="BY2104" s="313"/>
      <c r="BZ2104" s="313"/>
      <c r="CA2104" s="313"/>
      <c r="CB2104" s="313"/>
      <c r="CC2104" s="313"/>
      <c r="CD2104" s="313"/>
      <c r="CE2104" s="313"/>
      <c r="CF2104" s="313"/>
      <c r="CG2104" s="313"/>
      <c r="CH2104" s="313"/>
      <c r="CI2104" s="313"/>
      <c r="CJ2104" s="313"/>
      <c r="CK2104" s="313"/>
      <c r="CL2104" s="313"/>
      <c r="CM2104" s="313"/>
      <c r="CN2104" s="313"/>
      <c r="CO2104" s="313"/>
      <c r="CP2104" s="313"/>
      <c r="CQ2104" s="313"/>
      <c r="CR2104" s="313"/>
      <c r="CS2104" s="313"/>
      <c r="CT2104" s="313"/>
      <c r="CU2104" s="313"/>
      <c r="CV2104" s="313"/>
      <c r="CW2104" s="313"/>
      <c r="CX2104" s="313"/>
      <c r="CY2104" s="313"/>
      <c r="CZ2104" s="313"/>
      <c r="DA2104" s="313"/>
      <c r="DB2104" s="313"/>
      <c r="DC2104" s="313"/>
      <c r="DD2104" s="313"/>
      <c r="DE2104" s="313"/>
      <c r="DF2104" s="313"/>
      <c r="DG2104" s="313"/>
      <c r="DH2104" s="313"/>
      <c r="DI2104" s="313"/>
      <c r="DJ2104" s="313"/>
      <c r="DK2104" s="313"/>
      <c r="DL2104" s="313"/>
      <c r="DM2104" s="313"/>
      <c r="DN2104" s="313"/>
      <c r="DO2104" s="313"/>
      <c r="DP2104" s="313"/>
      <c r="DQ2104" s="313"/>
      <c r="DR2104" s="313"/>
      <c r="DS2104" s="313"/>
      <c r="DT2104" s="313"/>
      <c r="DU2104" s="313"/>
      <c r="DV2104" s="313"/>
      <c r="DW2104" s="313"/>
      <c r="DX2104" s="313"/>
      <c r="DY2104" s="313"/>
      <c r="DZ2104" s="313"/>
      <c r="EA2104" s="313"/>
      <c r="EB2104" s="313"/>
      <c r="EC2104" s="313"/>
      <c r="ED2104" s="313"/>
      <c r="EE2104" s="313"/>
      <c r="EF2104" s="313"/>
      <c r="EG2104" s="313"/>
      <c r="EH2104" s="313"/>
      <c r="EI2104" s="313"/>
      <c r="EJ2104" s="313"/>
      <c r="EK2104" s="313"/>
      <c r="EL2104" s="313"/>
      <c r="EM2104" s="313"/>
      <c r="EN2104" s="313"/>
      <c r="EO2104" s="313"/>
      <c r="EP2104" s="313"/>
      <c r="EQ2104" s="313"/>
      <c r="ER2104" s="313"/>
      <c r="ES2104" s="313"/>
      <c r="ET2104" s="313"/>
      <c r="EU2104" s="313"/>
      <c r="EV2104" s="313"/>
      <c r="EW2104" s="313"/>
      <c r="EX2104" s="313"/>
      <c r="EY2104" s="313"/>
      <c r="EZ2104" s="313"/>
      <c r="FA2104" s="313"/>
      <c r="FB2104" s="313"/>
      <c r="FC2104" s="313"/>
      <c r="FD2104" s="313"/>
      <c r="FE2104" s="313"/>
      <c r="FF2104" s="313"/>
      <c r="FG2104" s="313"/>
      <c r="FH2104" s="313"/>
      <c r="FI2104" s="313"/>
      <c r="FJ2104" s="313"/>
      <c r="FK2104" s="313"/>
      <c r="FL2104" s="313"/>
      <c r="FM2104" s="313"/>
      <c r="FN2104" s="313"/>
      <c r="FO2104" s="313"/>
      <c r="FP2104" s="313"/>
      <c r="FQ2104" s="313"/>
      <c r="FR2104" s="313"/>
      <c r="FS2104" s="313"/>
      <c r="FT2104" s="313"/>
      <c r="FU2104" s="313"/>
      <c r="FV2104" s="313"/>
      <c r="FW2104" s="313"/>
      <c r="FX2104" s="313"/>
      <c r="FY2104" s="313"/>
      <c r="FZ2104" s="313"/>
      <c r="GA2104" s="313"/>
      <c r="GB2104" s="313"/>
      <c r="GC2104" s="313"/>
      <c r="GD2104" s="313"/>
      <c r="GE2104" s="313"/>
      <c r="GF2104" s="313"/>
      <c r="GG2104" s="313"/>
      <c r="GH2104" s="313"/>
      <c r="GI2104" s="313"/>
      <c r="GJ2104" s="313"/>
      <c r="GK2104" s="313"/>
      <c r="GL2104" s="313"/>
      <c r="GM2104" s="313"/>
      <c r="GN2104" s="313"/>
      <c r="GO2104" s="313"/>
      <c r="GP2104" s="313"/>
      <c r="GQ2104" s="313"/>
      <c r="GR2104" s="313"/>
      <c r="GS2104" s="313"/>
      <c r="GT2104" s="313"/>
      <c r="GU2104" s="313"/>
      <c r="GV2104" s="313"/>
      <c r="GW2104" s="313"/>
      <c r="GX2104" s="313"/>
      <c r="GY2104" s="313"/>
      <c r="GZ2104" s="313"/>
      <c r="HA2104" s="313"/>
      <c r="HB2104" s="313"/>
      <c r="HC2104" s="313"/>
      <c r="HD2104" s="313"/>
      <c r="HE2104" s="313"/>
      <c r="HF2104" s="313"/>
      <c r="HG2104" s="313"/>
      <c r="HH2104" s="313"/>
      <c r="HI2104" s="313"/>
      <c r="HJ2104" s="313"/>
      <c r="HK2104" s="313"/>
      <c r="HL2104" s="313"/>
      <c r="HM2104" s="313"/>
      <c r="HN2104" s="313"/>
      <c r="HO2104" s="313"/>
      <c r="HP2104" s="313"/>
      <c r="HQ2104" s="313"/>
      <c r="HR2104" s="313"/>
      <c r="HS2104" s="313"/>
      <c r="HT2104" s="313"/>
      <c r="HU2104" s="313"/>
      <c r="HV2104" s="313"/>
      <c r="HW2104" s="313"/>
      <c r="HX2104" s="313"/>
      <c r="HY2104" s="313"/>
      <c r="HZ2104" s="313"/>
      <c r="IA2104" s="313"/>
      <c r="IB2104" s="313"/>
      <c r="IC2104" s="313"/>
      <c r="ID2104" s="313"/>
      <c r="IE2104" s="313"/>
      <c r="IF2104" s="313"/>
      <c r="IG2104" s="313"/>
      <c r="IH2104" s="313"/>
      <c r="II2104" s="313"/>
      <c r="IJ2104" s="313"/>
      <c r="IK2104" s="313"/>
      <c r="IL2104" s="313"/>
      <c r="IM2104" s="313"/>
      <c r="IN2104" s="313"/>
      <c r="IO2104" s="313"/>
      <c r="IP2104" s="313"/>
      <c r="IQ2104" s="313"/>
      <c r="IR2104" s="313"/>
      <c r="IS2104" s="313"/>
      <c r="IT2104" s="313"/>
      <c r="IU2104" s="313"/>
      <c r="IV2104" s="313"/>
    </row>
    <row r="2105" spans="1:256" s="366" customFormat="1" ht="14.1" customHeight="1">
      <c r="A2105" s="140" t="s">
        <v>939</v>
      </c>
      <c r="B2105" s="364" t="s">
        <v>950</v>
      </c>
      <c r="C2105" s="364"/>
      <c r="D2105" s="364"/>
      <c r="E2105" s="364"/>
      <c r="F2105" s="364"/>
      <c r="G2105" s="364"/>
      <c r="H2105" s="365"/>
      <c r="I2105" s="313"/>
      <c r="J2105" s="313"/>
      <c r="K2105" s="313"/>
      <c r="L2105" s="313"/>
      <c r="M2105" s="313"/>
      <c r="N2105" s="313"/>
      <c r="O2105" s="313"/>
      <c r="P2105" s="313"/>
      <c r="Q2105" s="313"/>
      <c r="R2105" s="313"/>
      <c r="S2105" s="313"/>
      <c r="T2105" s="313"/>
      <c r="U2105" s="313"/>
      <c r="V2105" s="313"/>
      <c r="W2105" s="313"/>
      <c r="X2105" s="313"/>
      <c r="Y2105" s="313"/>
      <c r="Z2105" s="313"/>
      <c r="AA2105" s="313"/>
      <c r="AB2105" s="313"/>
      <c r="AC2105" s="313"/>
      <c r="AD2105" s="313"/>
      <c r="AE2105" s="313"/>
      <c r="AF2105" s="313"/>
      <c r="AG2105" s="313"/>
      <c r="AH2105" s="313"/>
      <c r="AI2105" s="313"/>
      <c r="AJ2105" s="313"/>
      <c r="AK2105" s="313"/>
      <c r="AL2105" s="313"/>
      <c r="AM2105" s="313"/>
      <c r="AN2105" s="313"/>
      <c r="AO2105" s="313"/>
      <c r="AP2105" s="313"/>
      <c r="AQ2105" s="313"/>
      <c r="AR2105" s="313"/>
      <c r="AS2105" s="313"/>
      <c r="AT2105" s="313"/>
      <c r="AU2105" s="313"/>
      <c r="AV2105" s="313"/>
      <c r="AW2105" s="313"/>
      <c r="AX2105" s="313"/>
      <c r="AY2105" s="313"/>
      <c r="AZ2105" s="313"/>
      <c r="BA2105" s="313"/>
      <c r="BB2105" s="313"/>
      <c r="BC2105" s="313"/>
      <c r="BD2105" s="313"/>
      <c r="BE2105" s="313"/>
      <c r="BF2105" s="313"/>
      <c r="BG2105" s="313"/>
      <c r="BH2105" s="313"/>
      <c r="BI2105" s="313"/>
      <c r="BJ2105" s="313"/>
      <c r="BK2105" s="313"/>
      <c r="BL2105" s="313"/>
      <c r="BM2105" s="313"/>
      <c r="BN2105" s="313"/>
      <c r="BO2105" s="313"/>
      <c r="BP2105" s="313"/>
      <c r="BQ2105" s="313"/>
      <c r="BR2105" s="313"/>
      <c r="BS2105" s="313"/>
      <c r="BT2105" s="313"/>
      <c r="BU2105" s="313"/>
      <c r="BV2105" s="313"/>
      <c r="BW2105" s="313"/>
      <c r="BX2105" s="313"/>
      <c r="BY2105" s="313"/>
      <c r="BZ2105" s="313"/>
      <c r="CA2105" s="313"/>
      <c r="CB2105" s="313"/>
      <c r="CC2105" s="313"/>
      <c r="CD2105" s="313"/>
      <c r="CE2105" s="313"/>
      <c r="CF2105" s="313"/>
      <c r="CG2105" s="313"/>
      <c r="CH2105" s="313"/>
      <c r="CI2105" s="313"/>
      <c r="CJ2105" s="313"/>
      <c r="CK2105" s="313"/>
      <c r="CL2105" s="313"/>
      <c r="CM2105" s="313"/>
      <c r="CN2105" s="313"/>
      <c r="CO2105" s="313"/>
      <c r="CP2105" s="313"/>
      <c r="CQ2105" s="313"/>
      <c r="CR2105" s="313"/>
      <c r="CS2105" s="313"/>
      <c r="CT2105" s="313"/>
      <c r="CU2105" s="313"/>
      <c r="CV2105" s="313"/>
      <c r="CW2105" s="313"/>
      <c r="CX2105" s="313"/>
      <c r="CY2105" s="313"/>
      <c r="CZ2105" s="313"/>
      <c r="DA2105" s="313"/>
      <c r="DB2105" s="313"/>
      <c r="DC2105" s="313"/>
      <c r="DD2105" s="313"/>
      <c r="DE2105" s="313"/>
      <c r="DF2105" s="313"/>
      <c r="DG2105" s="313"/>
      <c r="DH2105" s="313"/>
      <c r="DI2105" s="313"/>
      <c r="DJ2105" s="313"/>
      <c r="DK2105" s="313"/>
      <c r="DL2105" s="313"/>
      <c r="DM2105" s="313"/>
      <c r="DN2105" s="313"/>
      <c r="DO2105" s="313"/>
      <c r="DP2105" s="313"/>
      <c r="DQ2105" s="313"/>
      <c r="DR2105" s="313"/>
      <c r="DS2105" s="313"/>
      <c r="DT2105" s="313"/>
      <c r="DU2105" s="313"/>
      <c r="DV2105" s="313"/>
      <c r="DW2105" s="313"/>
      <c r="DX2105" s="313"/>
      <c r="DY2105" s="313"/>
      <c r="DZ2105" s="313"/>
      <c r="EA2105" s="313"/>
      <c r="EB2105" s="313"/>
      <c r="EC2105" s="313"/>
      <c r="ED2105" s="313"/>
      <c r="EE2105" s="313"/>
      <c r="EF2105" s="313"/>
      <c r="EG2105" s="313"/>
      <c r="EH2105" s="313"/>
      <c r="EI2105" s="313"/>
      <c r="EJ2105" s="313"/>
      <c r="EK2105" s="313"/>
      <c r="EL2105" s="313"/>
      <c r="EM2105" s="313"/>
      <c r="EN2105" s="313"/>
      <c r="EO2105" s="313"/>
      <c r="EP2105" s="313"/>
      <c r="EQ2105" s="313"/>
      <c r="ER2105" s="313"/>
      <c r="ES2105" s="313"/>
      <c r="ET2105" s="313"/>
      <c r="EU2105" s="313"/>
      <c r="EV2105" s="313"/>
      <c r="EW2105" s="313"/>
      <c r="EX2105" s="313"/>
      <c r="EY2105" s="313"/>
      <c r="EZ2105" s="313"/>
      <c r="FA2105" s="313"/>
      <c r="FB2105" s="313"/>
      <c r="FC2105" s="313"/>
      <c r="FD2105" s="313"/>
      <c r="FE2105" s="313"/>
      <c r="FF2105" s="313"/>
      <c r="FG2105" s="313"/>
      <c r="FH2105" s="313"/>
      <c r="FI2105" s="313"/>
      <c r="FJ2105" s="313"/>
      <c r="FK2105" s="313"/>
      <c r="FL2105" s="313"/>
      <c r="FM2105" s="313"/>
      <c r="FN2105" s="313"/>
      <c r="FO2105" s="313"/>
      <c r="FP2105" s="313"/>
      <c r="FQ2105" s="313"/>
      <c r="FR2105" s="313"/>
      <c r="FS2105" s="313"/>
      <c r="FT2105" s="313"/>
      <c r="FU2105" s="313"/>
      <c r="FV2105" s="313"/>
      <c r="FW2105" s="313"/>
      <c r="FX2105" s="313"/>
      <c r="FY2105" s="313"/>
      <c r="FZ2105" s="313"/>
      <c r="GA2105" s="313"/>
      <c r="GB2105" s="313"/>
      <c r="GC2105" s="313"/>
      <c r="GD2105" s="313"/>
      <c r="GE2105" s="313"/>
      <c r="GF2105" s="313"/>
      <c r="GG2105" s="313"/>
      <c r="GH2105" s="313"/>
      <c r="GI2105" s="313"/>
      <c r="GJ2105" s="313"/>
      <c r="GK2105" s="313"/>
      <c r="GL2105" s="313"/>
      <c r="GM2105" s="313"/>
      <c r="GN2105" s="313"/>
      <c r="GO2105" s="313"/>
      <c r="GP2105" s="313"/>
      <c r="GQ2105" s="313"/>
      <c r="GR2105" s="313"/>
      <c r="GS2105" s="313"/>
      <c r="GT2105" s="313"/>
      <c r="GU2105" s="313"/>
      <c r="GV2105" s="313"/>
      <c r="GW2105" s="313"/>
      <c r="GX2105" s="313"/>
      <c r="GY2105" s="313"/>
      <c r="GZ2105" s="313"/>
      <c r="HA2105" s="313"/>
      <c r="HB2105" s="313"/>
      <c r="HC2105" s="313"/>
      <c r="HD2105" s="313"/>
      <c r="HE2105" s="313"/>
      <c r="HF2105" s="313"/>
      <c r="HG2105" s="313"/>
      <c r="HH2105" s="313"/>
      <c r="HI2105" s="313"/>
      <c r="HJ2105" s="313"/>
      <c r="HK2105" s="313"/>
      <c r="HL2105" s="313"/>
      <c r="HM2105" s="313"/>
      <c r="HN2105" s="313"/>
      <c r="HO2105" s="313"/>
      <c r="HP2105" s="313"/>
      <c r="HQ2105" s="313"/>
      <c r="HR2105" s="313"/>
      <c r="HS2105" s="313"/>
      <c r="HT2105" s="313"/>
      <c r="HU2105" s="313"/>
      <c r="HV2105" s="313"/>
      <c r="HW2105" s="313"/>
      <c r="HX2105" s="313"/>
      <c r="HY2105" s="313"/>
      <c r="HZ2105" s="313"/>
      <c r="IA2105" s="313"/>
      <c r="IB2105" s="313"/>
      <c r="IC2105" s="313"/>
      <c r="ID2105" s="313"/>
      <c r="IE2105" s="313"/>
      <c r="IF2105" s="313"/>
      <c r="IG2105" s="313"/>
      <c r="IH2105" s="313"/>
      <c r="II2105" s="313"/>
      <c r="IJ2105" s="313"/>
      <c r="IK2105" s="313"/>
      <c r="IL2105" s="313"/>
      <c r="IM2105" s="313"/>
      <c r="IN2105" s="313"/>
      <c r="IO2105" s="313"/>
      <c r="IP2105" s="313"/>
      <c r="IQ2105" s="313"/>
      <c r="IR2105" s="313"/>
      <c r="IS2105" s="313"/>
      <c r="IT2105" s="313"/>
      <c r="IU2105" s="313"/>
      <c r="IV2105" s="313"/>
    </row>
    <row r="2106" spans="1:256" s="366" customFormat="1" ht="14.1" customHeight="1">
      <c r="A2106" s="356" t="s">
        <v>941</v>
      </c>
      <c r="B2106" s="364" t="s">
        <v>951</v>
      </c>
      <c r="C2106" s="364"/>
      <c r="D2106" s="364"/>
      <c r="E2106" s="364"/>
      <c r="F2106" s="364"/>
      <c r="G2106" s="364"/>
      <c r="H2106" s="365"/>
      <c r="I2106" s="313"/>
      <c r="J2106" s="313"/>
      <c r="K2106" s="313"/>
      <c r="L2106" s="313"/>
      <c r="M2106" s="313"/>
      <c r="N2106" s="313"/>
      <c r="O2106" s="313"/>
      <c r="P2106" s="313"/>
      <c r="Q2106" s="313"/>
      <c r="R2106" s="313"/>
      <c r="S2106" s="313"/>
      <c r="T2106" s="313"/>
      <c r="U2106" s="313"/>
      <c r="V2106" s="313"/>
      <c r="W2106" s="313"/>
      <c r="X2106" s="313"/>
      <c r="Y2106" s="313"/>
      <c r="Z2106" s="313"/>
      <c r="AA2106" s="313"/>
      <c r="AB2106" s="313"/>
      <c r="AC2106" s="313"/>
      <c r="AD2106" s="313"/>
      <c r="AE2106" s="313"/>
      <c r="AF2106" s="313"/>
      <c r="AG2106" s="313"/>
      <c r="AH2106" s="313"/>
      <c r="AI2106" s="313"/>
      <c r="AJ2106" s="313"/>
      <c r="AK2106" s="313"/>
      <c r="AL2106" s="313"/>
      <c r="AM2106" s="313"/>
      <c r="AN2106" s="313"/>
      <c r="AO2106" s="313"/>
      <c r="AP2106" s="313"/>
      <c r="AQ2106" s="313"/>
      <c r="AR2106" s="313"/>
      <c r="AS2106" s="313"/>
      <c r="AT2106" s="313"/>
      <c r="AU2106" s="313"/>
      <c r="AV2106" s="313"/>
      <c r="AW2106" s="313"/>
      <c r="AX2106" s="313"/>
      <c r="AY2106" s="313"/>
      <c r="AZ2106" s="313"/>
      <c r="BA2106" s="313"/>
      <c r="BB2106" s="313"/>
      <c r="BC2106" s="313"/>
      <c r="BD2106" s="313"/>
      <c r="BE2106" s="313"/>
      <c r="BF2106" s="313"/>
      <c r="BG2106" s="313"/>
      <c r="BH2106" s="313"/>
      <c r="BI2106" s="313"/>
      <c r="BJ2106" s="313"/>
      <c r="BK2106" s="313"/>
      <c r="BL2106" s="313"/>
      <c r="BM2106" s="313"/>
      <c r="BN2106" s="313"/>
      <c r="BO2106" s="313"/>
      <c r="BP2106" s="313"/>
      <c r="BQ2106" s="313"/>
      <c r="BR2106" s="313"/>
      <c r="BS2106" s="313"/>
      <c r="BT2106" s="313"/>
      <c r="BU2106" s="313"/>
      <c r="BV2106" s="313"/>
      <c r="BW2106" s="313"/>
      <c r="BX2106" s="313"/>
      <c r="BY2106" s="313"/>
      <c r="BZ2106" s="313"/>
      <c r="CA2106" s="313"/>
      <c r="CB2106" s="313"/>
      <c r="CC2106" s="313"/>
      <c r="CD2106" s="313"/>
      <c r="CE2106" s="313"/>
      <c r="CF2106" s="313"/>
      <c r="CG2106" s="313"/>
      <c r="CH2106" s="313"/>
      <c r="CI2106" s="313"/>
      <c r="CJ2106" s="313"/>
      <c r="CK2106" s="313"/>
      <c r="CL2106" s="313"/>
      <c r="CM2106" s="313"/>
      <c r="CN2106" s="313"/>
      <c r="CO2106" s="313"/>
      <c r="CP2106" s="313"/>
      <c r="CQ2106" s="313"/>
      <c r="CR2106" s="313"/>
      <c r="CS2106" s="313"/>
      <c r="CT2106" s="313"/>
      <c r="CU2106" s="313"/>
      <c r="CV2106" s="313"/>
      <c r="CW2106" s="313"/>
      <c r="CX2106" s="313"/>
      <c r="CY2106" s="313"/>
      <c r="CZ2106" s="313"/>
      <c r="DA2106" s="313"/>
      <c r="DB2106" s="313"/>
      <c r="DC2106" s="313"/>
      <c r="DD2106" s="313"/>
      <c r="DE2106" s="313"/>
      <c r="DF2106" s="313"/>
      <c r="DG2106" s="313"/>
      <c r="DH2106" s="313"/>
      <c r="DI2106" s="313"/>
      <c r="DJ2106" s="313"/>
      <c r="DK2106" s="313"/>
      <c r="DL2106" s="313"/>
      <c r="DM2106" s="313"/>
      <c r="DN2106" s="313"/>
      <c r="DO2106" s="313"/>
      <c r="DP2106" s="313"/>
      <c r="DQ2106" s="313"/>
      <c r="DR2106" s="313"/>
      <c r="DS2106" s="313"/>
      <c r="DT2106" s="313"/>
      <c r="DU2106" s="313"/>
      <c r="DV2106" s="313"/>
      <c r="DW2106" s="313"/>
      <c r="DX2106" s="313"/>
      <c r="DY2106" s="313"/>
      <c r="DZ2106" s="313"/>
      <c r="EA2106" s="313"/>
      <c r="EB2106" s="313"/>
      <c r="EC2106" s="313"/>
      <c r="ED2106" s="313"/>
      <c r="EE2106" s="313"/>
      <c r="EF2106" s="313"/>
      <c r="EG2106" s="313"/>
      <c r="EH2106" s="313"/>
      <c r="EI2106" s="313"/>
      <c r="EJ2106" s="313"/>
      <c r="EK2106" s="313"/>
      <c r="EL2106" s="313"/>
      <c r="EM2106" s="313"/>
      <c r="EN2106" s="313"/>
      <c r="EO2106" s="313"/>
      <c r="EP2106" s="313"/>
      <c r="EQ2106" s="313"/>
      <c r="ER2106" s="313"/>
      <c r="ES2106" s="313"/>
      <c r="ET2106" s="313"/>
      <c r="EU2106" s="313"/>
      <c r="EV2106" s="313"/>
      <c r="EW2106" s="313"/>
      <c r="EX2106" s="313"/>
      <c r="EY2106" s="313"/>
      <c r="EZ2106" s="313"/>
      <c r="FA2106" s="313"/>
      <c r="FB2106" s="313"/>
      <c r="FC2106" s="313"/>
      <c r="FD2106" s="313"/>
      <c r="FE2106" s="313"/>
      <c r="FF2106" s="313"/>
      <c r="FG2106" s="313"/>
      <c r="FH2106" s="313"/>
      <c r="FI2106" s="313"/>
      <c r="FJ2106" s="313"/>
      <c r="FK2106" s="313"/>
      <c r="FL2106" s="313"/>
      <c r="FM2106" s="313"/>
      <c r="FN2106" s="313"/>
      <c r="FO2106" s="313"/>
      <c r="FP2106" s="313"/>
      <c r="FQ2106" s="313"/>
      <c r="FR2106" s="313"/>
      <c r="FS2106" s="313"/>
      <c r="FT2106" s="313"/>
      <c r="FU2106" s="313"/>
      <c r="FV2106" s="313"/>
      <c r="FW2106" s="313"/>
      <c r="FX2106" s="313"/>
      <c r="FY2106" s="313"/>
      <c r="FZ2106" s="313"/>
      <c r="GA2106" s="313"/>
      <c r="GB2106" s="313"/>
      <c r="GC2106" s="313"/>
      <c r="GD2106" s="313"/>
      <c r="GE2106" s="313"/>
      <c r="GF2106" s="313"/>
      <c r="GG2106" s="313"/>
      <c r="GH2106" s="313"/>
      <c r="GI2106" s="313"/>
      <c r="GJ2106" s="313"/>
      <c r="GK2106" s="313"/>
      <c r="GL2106" s="313"/>
      <c r="GM2106" s="313"/>
      <c r="GN2106" s="313"/>
      <c r="GO2106" s="313"/>
      <c r="GP2106" s="313"/>
      <c r="GQ2106" s="313"/>
      <c r="GR2106" s="313"/>
      <c r="GS2106" s="313"/>
      <c r="GT2106" s="313"/>
      <c r="GU2106" s="313"/>
      <c r="GV2106" s="313"/>
      <c r="GW2106" s="313"/>
      <c r="GX2106" s="313"/>
      <c r="GY2106" s="313"/>
      <c r="GZ2106" s="313"/>
      <c r="HA2106" s="313"/>
      <c r="HB2106" s="313"/>
      <c r="HC2106" s="313"/>
      <c r="HD2106" s="313"/>
      <c r="HE2106" s="313"/>
      <c r="HF2106" s="313"/>
      <c r="HG2106" s="313"/>
      <c r="HH2106" s="313"/>
      <c r="HI2106" s="313"/>
      <c r="HJ2106" s="313"/>
      <c r="HK2106" s="313"/>
      <c r="HL2106" s="313"/>
      <c r="HM2106" s="313"/>
      <c r="HN2106" s="313"/>
      <c r="HO2106" s="313"/>
      <c r="HP2106" s="313"/>
      <c r="HQ2106" s="313"/>
      <c r="HR2106" s="313"/>
      <c r="HS2106" s="313"/>
      <c r="HT2106" s="313"/>
      <c r="HU2106" s="313"/>
      <c r="HV2106" s="313"/>
      <c r="HW2106" s="313"/>
      <c r="HX2106" s="313"/>
      <c r="HY2106" s="313"/>
      <c r="HZ2106" s="313"/>
      <c r="IA2106" s="313"/>
      <c r="IB2106" s="313"/>
      <c r="IC2106" s="313"/>
      <c r="ID2106" s="313"/>
      <c r="IE2106" s="313"/>
      <c r="IF2106" s="313"/>
      <c r="IG2106" s="313"/>
      <c r="IH2106" s="313"/>
      <c r="II2106" s="313"/>
      <c r="IJ2106" s="313"/>
      <c r="IK2106" s="313"/>
      <c r="IL2106" s="313"/>
      <c r="IM2106" s="313"/>
      <c r="IN2106" s="313"/>
      <c r="IO2106" s="313"/>
      <c r="IP2106" s="313"/>
      <c r="IQ2106" s="313"/>
      <c r="IR2106" s="313"/>
      <c r="IS2106" s="313"/>
      <c r="IT2106" s="313"/>
      <c r="IU2106" s="313"/>
      <c r="IV2106" s="313"/>
    </row>
    <row r="2107" spans="1:256" s="366" customFormat="1" ht="45" customHeight="1">
      <c r="A2107" s="358" t="s">
        <v>943</v>
      </c>
      <c r="B2107" s="364" t="s">
        <v>952</v>
      </c>
      <c r="C2107" s="364"/>
      <c r="D2107" s="364"/>
      <c r="E2107" s="364"/>
      <c r="F2107" s="364"/>
      <c r="G2107" s="364"/>
      <c r="H2107" s="365"/>
      <c r="I2107" s="313"/>
      <c r="J2107" s="313"/>
      <c r="K2107" s="313"/>
      <c r="L2107" s="313"/>
      <c r="M2107" s="313"/>
      <c r="N2107" s="313"/>
      <c r="O2107" s="313"/>
      <c r="P2107" s="313"/>
      <c r="Q2107" s="313"/>
      <c r="R2107" s="313"/>
      <c r="S2107" s="313"/>
      <c r="T2107" s="313"/>
      <c r="U2107" s="313"/>
      <c r="V2107" s="313"/>
      <c r="W2107" s="313"/>
      <c r="X2107" s="313"/>
      <c r="Y2107" s="313"/>
      <c r="Z2107" s="313"/>
      <c r="AA2107" s="313"/>
      <c r="AB2107" s="313"/>
      <c r="AC2107" s="313"/>
      <c r="AD2107" s="313"/>
      <c r="AE2107" s="313"/>
      <c r="AF2107" s="313"/>
      <c r="AG2107" s="313"/>
      <c r="AH2107" s="313"/>
      <c r="AI2107" s="313"/>
      <c r="AJ2107" s="313"/>
      <c r="AK2107" s="313"/>
      <c r="AL2107" s="313"/>
      <c r="AM2107" s="313"/>
      <c r="AN2107" s="313"/>
      <c r="AO2107" s="313"/>
      <c r="AP2107" s="313"/>
      <c r="AQ2107" s="313"/>
      <c r="AR2107" s="313"/>
      <c r="AS2107" s="313"/>
      <c r="AT2107" s="313"/>
      <c r="AU2107" s="313"/>
      <c r="AV2107" s="313"/>
      <c r="AW2107" s="313"/>
      <c r="AX2107" s="313"/>
      <c r="AY2107" s="313"/>
      <c r="AZ2107" s="313"/>
      <c r="BA2107" s="313"/>
      <c r="BB2107" s="313"/>
      <c r="BC2107" s="313"/>
      <c r="BD2107" s="313"/>
      <c r="BE2107" s="313"/>
      <c r="BF2107" s="313"/>
      <c r="BG2107" s="313"/>
      <c r="BH2107" s="313"/>
      <c r="BI2107" s="313"/>
      <c r="BJ2107" s="313"/>
      <c r="BK2107" s="313"/>
      <c r="BL2107" s="313"/>
      <c r="BM2107" s="313"/>
      <c r="BN2107" s="313"/>
      <c r="BO2107" s="313"/>
      <c r="BP2107" s="313"/>
      <c r="BQ2107" s="313"/>
      <c r="BR2107" s="313"/>
      <c r="BS2107" s="313"/>
      <c r="BT2107" s="313"/>
      <c r="BU2107" s="313"/>
      <c r="BV2107" s="313"/>
      <c r="BW2107" s="313"/>
      <c r="BX2107" s="313"/>
      <c r="BY2107" s="313"/>
      <c r="BZ2107" s="313"/>
      <c r="CA2107" s="313"/>
      <c r="CB2107" s="313"/>
      <c r="CC2107" s="313"/>
      <c r="CD2107" s="313"/>
      <c r="CE2107" s="313"/>
      <c r="CF2107" s="313"/>
      <c r="CG2107" s="313"/>
      <c r="CH2107" s="313"/>
      <c r="CI2107" s="313"/>
      <c r="CJ2107" s="313"/>
      <c r="CK2107" s="313"/>
      <c r="CL2107" s="313"/>
      <c r="CM2107" s="313"/>
      <c r="CN2107" s="313"/>
      <c r="CO2107" s="313"/>
      <c r="CP2107" s="313"/>
      <c r="CQ2107" s="313"/>
      <c r="CR2107" s="313"/>
      <c r="CS2107" s="313"/>
      <c r="CT2107" s="313"/>
      <c r="CU2107" s="313"/>
      <c r="CV2107" s="313"/>
      <c r="CW2107" s="313"/>
      <c r="CX2107" s="313"/>
      <c r="CY2107" s="313"/>
      <c r="CZ2107" s="313"/>
      <c r="DA2107" s="313"/>
      <c r="DB2107" s="313"/>
      <c r="DC2107" s="313"/>
      <c r="DD2107" s="313"/>
      <c r="DE2107" s="313"/>
      <c r="DF2107" s="313"/>
      <c r="DG2107" s="313"/>
      <c r="DH2107" s="313"/>
      <c r="DI2107" s="313"/>
      <c r="DJ2107" s="313"/>
      <c r="DK2107" s="313"/>
      <c r="DL2107" s="313"/>
      <c r="DM2107" s="313"/>
      <c r="DN2107" s="313"/>
      <c r="DO2107" s="313"/>
      <c r="DP2107" s="313"/>
      <c r="DQ2107" s="313"/>
      <c r="DR2107" s="313"/>
      <c r="DS2107" s="313"/>
      <c r="DT2107" s="313"/>
      <c r="DU2107" s="313"/>
      <c r="DV2107" s="313"/>
      <c r="DW2107" s="313"/>
      <c r="DX2107" s="313"/>
      <c r="DY2107" s="313"/>
      <c r="DZ2107" s="313"/>
      <c r="EA2107" s="313"/>
      <c r="EB2107" s="313"/>
      <c r="EC2107" s="313"/>
      <c r="ED2107" s="313"/>
      <c r="EE2107" s="313"/>
      <c r="EF2107" s="313"/>
      <c r="EG2107" s="313"/>
      <c r="EH2107" s="313"/>
      <c r="EI2107" s="313"/>
      <c r="EJ2107" s="313"/>
      <c r="EK2107" s="313"/>
      <c r="EL2107" s="313"/>
      <c r="EM2107" s="313"/>
      <c r="EN2107" s="313"/>
      <c r="EO2107" s="313"/>
      <c r="EP2107" s="313"/>
      <c r="EQ2107" s="313"/>
      <c r="ER2107" s="313"/>
      <c r="ES2107" s="313"/>
      <c r="ET2107" s="313"/>
      <c r="EU2107" s="313"/>
      <c r="EV2107" s="313"/>
      <c r="EW2107" s="313"/>
      <c r="EX2107" s="313"/>
      <c r="EY2107" s="313"/>
      <c r="EZ2107" s="313"/>
      <c r="FA2107" s="313"/>
      <c r="FB2107" s="313"/>
      <c r="FC2107" s="313"/>
      <c r="FD2107" s="313"/>
      <c r="FE2107" s="313"/>
      <c r="FF2107" s="313"/>
      <c r="FG2107" s="313"/>
      <c r="FH2107" s="313"/>
      <c r="FI2107" s="313"/>
      <c r="FJ2107" s="313"/>
      <c r="FK2107" s="313"/>
      <c r="FL2107" s="313"/>
      <c r="FM2107" s="313"/>
      <c r="FN2107" s="313"/>
      <c r="FO2107" s="313"/>
      <c r="FP2107" s="313"/>
      <c r="FQ2107" s="313"/>
      <c r="FR2107" s="313"/>
      <c r="FS2107" s="313"/>
      <c r="FT2107" s="313"/>
      <c r="FU2107" s="313"/>
      <c r="FV2107" s="313"/>
      <c r="FW2107" s="313"/>
      <c r="FX2107" s="313"/>
      <c r="FY2107" s="313"/>
      <c r="FZ2107" s="313"/>
      <c r="GA2107" s="313"/>
      <c r="GB2107" s="313"/>
      <c r="GC2107" s="313"/>
      <c r="GD2107" s="313"/>
      <c r="GE2107" s="313"/>
      <c r="GF2107" s="313"/>
      <c r="GG2107" s="313"/>
      <c r="GH2107" s="313"/>
      <c r="GI2107" s="313"/>
      <c r="GJ2107" s="313"/>
      <c r="GK2107" s="313"/>
      <c r="GL2107" s="313"/>
      <c r="GM2107" s="313"/>
      <c r="GN2107" s="313"/>
      <c r="GO2107" s="313"/>
      <c r="GP2107" s="313"/>
      <c r="GQ2107" s="313"/>
      <c r="GR2107" s="313"/>
      <c r="GS2107" s="313"/>
      <c r="GT2107" s="313"/>
      <c r="GU2107" s="313"/>
      <c r="GV2107" s="313"/>
      <c r="GW2107" s="313"/>
      <c r="GX2107" s="313"/>
      <c r="GY2107" s="313"/>
      <c r="GZ2107" s="313"/>
      <c r="HA2107" s="313"/>
      <c r="HB2107" s="313"/>
      <c r="HC2107" s="313"/>
      <c r="HD2107" s="313"/>
      <c r="HE2107" s="313"/>
      <c r="HF2107" s="313"/>
      <c r="HG2107" s="313"/>
      <c r="HH2107" s="313"/>
      <c r="HI2107" s="313"/>
      <c r="HJ2107" s="313"/>
      <c r="HK2107" s="313"/>
      <c r="HL2107" s="313"/>
      <c r="HM2107" s="313"/>
      <c r="HN2107" s="313"/>
      <c r="HO2107" s="313"/>
      <c r="HP2107" s="313"/>
      <c r="HQ2107" s="313"/>
      <c r="HR2107" s="313"/>
      <c r="HS2107" s="313"/>
      <c r="HT2107" s="313"/>
      <c r="HU2107" s="313"/>
      <c r="HV2107" s="313"/>
      <c r="HW2107" s="313"/>
      <c r="HX2107" s="313"/>
      <c r="HY2107" s="313"/>
      <c r="HZ2107" s="313"/>
      <c r="IA2107" s="313"/>
      <c r="IB2107" s="313"/>
      <c r="IC2107" s="313"/>
      <c r="ID2107" s="313"/>
      <c r="IE2107" s="313"/>
      <c r="IF2107" s="313"/>
      <c r="IG2107" s="313"/>
      <c r="IH2107" s="313"/>
      <c r="II2107" s="313"/>
      <c r="IJ2107" s="313"/>
      <c r="IK2107" s="313"/>
      <c r="IL2107" s="313"/>
      <c r="IM2107" s="313"/>
      <c r="IN2107" s="313"/>
      <c r="IO2107" s="313"/>
      <c r="IP2107" s="313"/>
      <c r="IQ2107" s="313"/>
      <c r="IR2107" s="313"/>
      <c r="IS2107" s="313"/>
      <c r="IT2107" s="313"/>
      <c r="IU2107" s="313"/>
      <c r="IV2107" s="313"/>
    </row>
    <row r="2108" spans="1:256" s="366" customFormat="1" ht="30.75" customHeight="1">
      <c r="A2108" s="358" t="s">
        <v>945</v>
      </c>
      <c r="B2108" s="364" t="s">
        <v>953</v>
      </c>
      <c r="C2108" s="364"/>
      <c r="D2108" s="364"/>
      <c r="E2108" s="364"/>
      <c r="F2108" s="364"/>
      <c r="G2108" s="364"/>
      <c r="H2108" s="365"/>
      <c r="I2108" s="313"/>
      <c r="J2108" s="313"/>
      <c r="K2108" s="313"/>
      <c r="L2108" s="313"/>
      <c r="M2108" s="313"/>
      <c r="N2108" s="313"/>
      <c r="O2108" s="313"/>
      <c r="P2108" s="313"/>
      <c r="Q2108" s="313"/>
      <c r="R2108" s="313"/>
      <c r="S2108" s="313"/>
      <c r="T2108" s="313"/>
      <c r="U2108" s="313"/>
      <c r="V2108" s="313"/>
      <c r="W2108" s="313"/>
      <c r="X2108" s="313"/>
      <c r="Y2108" s="313"/>
      <c r="Z2108" s="313"/>
      <c r="AA2108" s="313"/>
      <c r="AB2108" s="313"/>
      <c r="AC2108" s="313"/>
      <c r="AD2108" s="313"/>
      <c r="AE2108" s="313"/>
      <c r="AF2108" s="313"/>
      <c r="AG2108" s="313"/>
      <c r="AH2108" s="313"/>
      <c r="AI2108" s="313"/>
      <c r="AJ2108" s="313"/>
      <c r="AK2108" s="313"/>
      <c r="AL2108" s="313"/>
      <c r="AM2108" s="313"/>
      <c r="AN2108" s="313"/>
      <c r="AO2108" s="313"/>
      <c r="AP2108" s="313"/>
      <c r="AQ2108" s="313"/>
      <c r="AR2108" s="313"/>
      <c r="AS2108" s="313"/>
      <c r="AT2108" s="313"/>
      <c r="AU2108" s="313"/>
      <c r="AV2108" s="313"/>
      <c r="AW2108" s="313"/>
      <c r="AX2108" s="313"/>
      <c r="AY2108" s="313"/>
      <c r="AZ2108" s="313"/>
      <c r="BA2108" s="313"/>
      <c r="BB2108" s="313"/>
      <c r="BC2108" s="313"/>
      <c r="BD2108" s="313"/>
      <c r="BE2108" s="313"/>
      <c r="BF2108" s="313"/>
      <c r="BG2108" s="313"/>
      <c r="BH2108" s="313"/>
      <c r="BI2108" s="313"/>
      <c r="BJ2108" s="313"/>
      <c r="BK2108" s="313"/>
      <c r="BL2108" s="313"/>
      <c r="BM2108" s="313"/>
      <c r="BN2108" s="313"/>
      <c r="BO2108" s="313"/>
      <c r="BP2108" s="313"/>
      <c r="BQ2108" s="313"/>
      <c r="BR2108" s="313"/>
      <c r="BS2108" s="313"/>
      <c r="BT2108" s="313"/>
      <c r="BU2108" s="313"/>
      <c r="BV2108" s="313"/>
      <c r="BW2108" s="313"/>
      <c r="BX2108" s="313"/>
      <c r="BY2108" s="313"/>
      <c r="BZ2108" s="313"/>
      <c r="CA2108" s="313"/>
      <c r="CB2108" s="313"/>
      <c r="CC2108" s="313"/>
      <c r="CD2108" s="313"/>
      <c r="CE2108" s="313"/>
      <c r="CF2108" s="313"/>
      <c r="CG2108" s="313"/>
      <c r="CH2108" s="313"/>
      <c r="CI2108" s="313"/>
      <c r="CJ2108" s="313"/>
      <c r="CK2108" s="313"/>
      <c r="CL2108" s="313"/>
      <c r="CM2108" s="313"/>
      <c r="CN2108" s="313"/>
      <c r="CO2108" s="313"/>
      <c r="CP2108" s="313"/>
      <c r="CQ2108" s="313"/>
      <c r="CR2108" s="313"/>
      <c r="CS2108" s="313"/>
      <c r="CT2108" s="313"/>
      <c r="CU2108" s="313"/>
      <c r="CV2108" s="313"/>
      <c r="CW2108" s="313"/>
      <c r="CX2108" s="313"/>
      <c r="CY2108" s="313"/>
      <c r="CZ2108" s="313"/>
      <c r="DA2108" s="313"/>
      <c r="DB2108" s="313"/>
      <c r="DC2108" s="313"/>
      <c r="DD2108" s="313"/>
      <c r="DE2108" s="313"/>
      <c r="DF2108" s="313"/>
      <c r="DG2108" s="313"/>
      <c r="DH2108" s="313"/>
      <c r="DI2108" s="313"/>
      <c r="DJ2108" s="313"/>
      <c r="DK2108" s="313"/>
      <c r="DL2108" s="313"/>
      <c r="DM2108" s="313"/>
      <c r="DN2108" s="313"/>
      <c r="DO2108" s="313"/>
      <c r="DP2108" s="313"/>
      <c r="DQ2108" s="313"/>
      <c r="DR2108" s="313"/>
      <c r="DS2108" s="313"/>
      <c r="DT2108" s="313"/>
      <c r="DU2108" s="313"/>
      <c r="DV2108" s="313"/>
      <c r="DW2108" s="313"/>
      <c r="DX2108" s="313"/>
      <c r="DY2108" s="313"/>
      <c r="DZ2108" s="313"/>
      <c r="EA2108" s="313"/>
      <c r="EB2108" s="313"/>
      <c r="EC2108" s="313"/>
      <c r="ED2108" s="313"/>
      <c r="EE2108" s="313"/>
      <c r="EF2108" s="313"/>
      <c r="EG2108" s="313"/>
      <c r="EH2108" s="313"/>
      <c r="EI2108" s="313"/>
      <c r="EJ2108" s="313"/>
      <c r="EK2108" s="313"/>
      <c r="EL2108" s="313"/>
      <c r="EM2108" s="313"/>
      <c r="EN2108" s="313"/>
      <c r="EO2108" s="313"/>
      <c r="EP2108" s="313"/>
      <c r="EQ2108" s="313"/>
      <c r="ER2108" s="313"/>
      <c r="ES2108" s="313"/>
      <c r="ET2108" s="313"/>
      <c r="EU2108" s="313"/>
      <c r="EV2108" s="313"/>
      <c r="EW2108" s="313"/>
      <c r="EX2108" s="313"/>
      <c r="EY2108" s="313"/>
      <c r="EZ2108" s="313"/>
      <c r="FA2108" s="313"/>
      <c r="FB2108" s="313"/>
      <c r="FC2108" s="313"/>
      <c r="FD2108" s="313"/>
      <c r="FE2108" s="313"/>
      <c r="FF2108" s="313"/>
      <c r="FG2108" s="313"/>
      <c r="FH2108" s="313"/>
      <c r="FI2108" s="313"/>
      <c r="FJ2108" s="313"/>
      <c r="FK2108" s="313"/>
      <c r="FL2108" s="313"/>
      <c r="FM2108" s="313"/>
      <c r="FN2108" s="313"/>
      <c r="FO2108" s="313"/>
      <c r="FP2108" s="313"/>
      <c r="FQ2108" s="313"/>
      <c r="FR2108" s="313"/>
      <c r="FS2108" s="313"/>
      <c r="FT2108" s="313"/>
      <c r="FU2108" s="313"/>
      <c r="FV2108" s="313"/>
      <c r="FW2108" s="313"/>
      <c r="FX2108" s="313"/>
      <c r="FY2108" s="313"/>
      <c r="FZ2108" s="313"/>
      <c r="GA2108" s="313"/>
      <c r="GB2108" s="313"/>
      <c r="GC2108" s="313"/>
      <c r="GD2108" s="313"/>
      <c r="GE2108" s="313"/>
      <c r="GF2108" s="313"/>
      <c r="GG2108" s="313"/>
      <c r="GH2108" s="313"/>
      <c r="GI2108" s="313"/>
      <c r="GJ2108" s="313"/>
      <c r="GK2108" s="313"/>
      <c r="GL2108" s="313"/>
      <c r="GM2108" s="313"/>
      <c r="GN2108" s="313"/>
      <c r="GO2108" s="313"/>
      <c r="GP2108" s="313"/>
      <c r="GQ2108" s="313"/>
      <c r="GR2108" s="313"/>
      <c r="GS2108" s="313"/>
      <c r="GT2108" s="313"/>
      <c r="GU2108" s="313"/>
      <c r="GV2108" s="313"/>
      <c r="GW2108" s="313"/>
      <c r="GX2108" s="313"/>
      <c r="GY2108" s="313"/>
      <c r="GZ2108" s="313"/>
      <c r="HA2108" s="313"/>
      <c r="HB2108" s="313"/>
      <c r="HC2108" s="313"/>
      <c r="HD2108" s="313"/>
      <c r="HE2108" s="313"/>
      <c r="HF2108" s="313"/>
      <c r="HG2108" s="313"/>
      <c r="HH2108" s="313"/>
      <c r="HI2108" s="313"/>
      <c r="HJ2108" s="313"/>
      <c r="HK2108" s="313"/>
      <c r="HL2108" s="313"/>
      <c r="HM2108" s="313"/>
      <c r="HN2108" s="313"/>
      <c r="HO2108" s="313"/>
      <c r="HP2108" s="313"/>
      <c r="HQ2108" s="313"/>
      <c r="HR2108" s="313"/>
      <c r="HS2108" s="313"/>
      <c r="HT2108" s="313"/>
      <c r="HU2108" s="313"/>
      <c r="HV2108" s="313"/>
      <c r="HW2108" s="313"/>
      <c r="HX2108" s="313"/>
      <c r="HY2108" s="313"/>
      <c r="HZ2108" s="313"/>
      <c r="IA2108" s="313"/>
      <c r="IB2108" s="313"/>
      <c r="IC2108" s="313"/>
      <c r="ID2108" s="313"/>
      <c r="IE2108" s="313"/>
      <c r="IF2108" s="313"/>
      <c r="IG2108" s="313"/>
      <c r="IH2108" s="313"/>
      <c r="II2108" s="313"/>
      <c r="IJ2108" s="313"/>
      <c r="IK2108" s="313"/>
      <c r="IL2108" s="313"/>
      <c r="IM2108" s="313"/>
      <c r="IN2108" s="313"/>
      <c r="IO2108" s="313"/>
      <c r="IP2108" s="313"/>
      <c r="IQ2108" s="313"/>
      <c r="IR2108" s="313"/>
      <c r="IS2108" s="313"/>
      <c r="IT2108" s="313"/>
      <c r="IU2108" s="313"/>
      <c r="IV2108" s="313"/>
    </row>
    <row r="2109" spans="1:256" s="366" customFormat="1" ht="32.25" customHeight="1">
      <c r="A2109" s="143" t="s">
        <v>954</v>
      </c>
      <c r="B2109" s="364" t="s">
        <v>955</v>
      </c>
      <c r="C2109" s="364"/>
      <c r="D2109" s="364"/>
      <c r="E2109" s="364"/>
      <c r="F2109" s="364"/>
      <c r="G2109" s="364"/>
      <c r="H2109" s="365"/>
      <c r="I2109" s="313"/>
      <c r="J2109" s="313"/>
      <c r="K2109" s="313"/>
      <c r="L2109" s="313"/>
      <c r="M2109" s="313"/>
      <c r="N2109" s="313"/>
      <c r="O2109" s="313"/>
      <c r="P2109" s="313"/>
      <c r="Q2109" s="313"/>
      <c r="R2109" s="313"/>
      <c r="S2109" s="313"/>
      <c r="T2109" s="313"/>
      <c r="U2109" s="313"/>
      <c r="V2109" s="313"/>
      <c r="W2109" s="313"/>
      <c r="X2109" s="313"/>
      <c r="Y2109" s="313"/>
      <c r="Z2109" s="313"/>
      <c r="AA2109" s="313"/>
      <c r="AB2109" s="313"/>
      <c r="AC2109" s="313"/>
      <c r="AD2109" s="313"/>
      <c r="AE2109" s="313"/>
      <c r="AF2109" s="313"/>
      <c r="AG2109" s="313"/>
      <c r="AH2109" s="313"/>
      <c r="AI2109" s="313"/>
      <c r="AJ2109" s="313"/>
      <c r="AK2109" s="313"/>
      <c r="AL2109" s="313"/>
      <c r="AM2109" s="313"/>
      <c r="AN2109" s="313"/>
      <c r="AO2109" s="313"/>
      <c r="AP2109" s="313"/>
      <c r="AQ2109" s="313"/>
      <c r="AR2109" s="313"/>
      <c r="AS2109" s="313"/>
      <c r="AT2109" s="313"/>
      <c r="AU2109" s="313"/>
      <c r="AV2109" s="313"/>
      <c r="AW2109" s="313"/>
      <c r="AX2109" s="313"/>
      <c r="AY2109" s="313"/>
      <c r="AZ2109" s="313"/>
      <c r="BA2109" s="313"/>
      <c r="BB2109" s="313"/>
      <c r="BC2109" s="313"/>
      <c r="BD2109" s="313"/>
      <c r="BE2109" s="313"/>
      <c r="BF2109" s="313"/>
      <c r="BG2109" s="313"/>
      <c r="BH2109" s="313"/>
      <c r="BI2109" s="313"/>
      <c r="BJ2109" s="313"/>
      <c r="BK2109" s="313"/>
      <c r="BL2109" s="313"/>
      <c r="BM2109" s="313"/>
      <c r="BN2109" s="313"/>
      <c r="BO2109" s="313"/>
      <c r="BP2109" s="313"/>
      <c r="BQ2109" s="313"/>
      <c r="BR2109" s="313"/>
      <c r="BS2109" s="313"/>
      <c r="BT2109" s="313"/>
      <c r="BU2109" s="313"/>
      <c r="BV2109" s="313"/>
      <c r="BW2109" s="313"/>
      <c r="BX2109" s="313"/>
      <c r="BY2109" s="313"/>
      <c r="BZ2109" s="313"/>
      <c r="CA2109" s="313"/>
      <c r="CB2109" s="313"/>
      <c r="CC2109" s="313"/>
      <c r="CD2109" s="313"/>
      <c r="CE2109" s="313"/>
      <c r="CF2109" s="313"/>
      <c r="CG2109" s="313"/>
      <c r="CH2109" s="313"/>
      <c r="CI2109" s="313"/>
      <c r="CJ2109" s="313"/>
      <c r="CK2109" s="313"/>
      <c r="CL2109" s="313"/>
      <c r="CM2109" s="313"/>
      <c r="CN2109" s="313"/>
      <c r="CO2109" s="313"/>
      <c r="CP2109" s="313"/>
      <c r="CQ2109" s="313"/>
      <c r="CR2109" s="313"/>
      <c r="CS2109" s="313"/>
      <c r="CT2109" s="313"/>
      <c r="CU2109" s="313"/>
      <c r="CV2109" s="313"/>
      <c r="CW2109" s="313"/>
      <c r="CX2109" s="313"/>
      <c r="CY2109" s="313"/>
      <c r="CZ2109" s="313"/>
      <c r="DA2109" s="313"/>
      <c r="DB2109" s="313"/>
      <c r="DC2109" s="313"/>
      <c r="DD2109" s="313"/>
      <c r="DE2109" s="313"/>
      <c r="DF2109" s="313"/>
      <c r="DG2109" s="313"/>
      <c r="DH2109" s="313"/>
      <c r="DI2109" s="313"/>
      <c r="DJ2109" s="313"/>
      <c r="DK2109" s="313"/>
      <c r="DL2109" s="313"/>
      <c r="DM2109" s="313"/>
      <c r="DN2109" s="313"/>
      <c r="DO2109" s="313"/>
      <c r="DP2109" s="313"/>
      <c r="DQ2109" s="313"/>
      <c r="DR2109" s="313"/>
      <c r="DS2109" s="313"/>
      <c r="DT2109" s="313"/>
      <c r="DU2109" s="313"/>
      <c r="DV2109" s="313"/>
      <c r="DW2109" s="313"/>
      <c r="DX2109" s="313"/>
      <c r="DY2109" s="313"/>
      <c r="DZ2109" s="313"/>
      <c r="EA2109" s="313"/>
      <c r="EB2109" s="313"/>
      <c r="EC2109" s="313"/>
      <c r="ED2109" s="313"/>
      <c r="EE2109" s="313"/>
      <c r="EF2109" s="313"/>
      <c r="EG2109" s="313"/>
      <c r="EH2109" s="313"/>
      <c r="EI2109" s="313"/>
      <c r="EJ2109" s="313"/>
      <c r="EK2109" s="313"/>
      <c r="EL2109" s="313"/>
      <c r="EM2109" s="313"/>
      <c r="EN2109" s="313"/>
      <c r="EO2109" s="313"/>
      <c r="EP2109" s="313"/>
      <c r="EQ2109" s="313"/>
      <c r="ER2109" s="313"/>
      <c r="ES2109" s="313"/>
      <c r="ET2109" s="313"/>
      <c r="EU2109" s="313"/>
      <c r="EV2109" s="313"/>
      <c r="EW2109" s="313"/>
      <c r="EX2109" s="313"/>
      <c r="EY2109" s="313"/>
      <c r="EZ2109" s="313"/>
      <c r="FA2109" s="313"/>
      <c r="FB2109" s="313"/>
      <c r="FC2109" s="313"/>
      <c r="FD2109" s="313"/>
      <c r="FE2109" s="313"/>
      <c r="FF2109" s="313"/>
      <c r="FG2109" s="313"/>
      <c r="FH2109" s="313"/>
      <c r="FI2109" s="313"/>
      <c r="FJ2109" s="313"/>
      <c r="FK2109" s="313"/>
      <c r="FL2109" s="313"/>
      <c r="FM2109" s="313"/>
      <c r="FN2109" s="313"/>
      <c r="FO2109" s="313"/>
      <c r="FP2109" s="313"/>
      <c r="FQ2109" s="313"/>
      <c r="FR2109" s="313"/>
      <c r="FS2109" s="313"/>
      <c r="FT2109" s="313"/>
      <c r="FU2109" s="313"/>
      <c r="FV2109" s="313"/>
      <c r="FW2109" s="313"/>
      <c r="FX2109" s="313"/>
      <c r="FY2109" s="313"/>
      <c r="FZ2109" s="313"/>
      <c r="GA2109" s="313"/>
      <c r="GB2109" s="313"/>
      <c r="GC2109" s="313"/>
      <c r="GD2109" s="313"/>
      <c r="GE2109" s="313"/>
      <c r="GF2109" s="313"/>
      <c r="GG2109" s="313"/>
      <c r="GH2109" s="313"/>
      <c r="GI2109" s="313"/>
      <c r="GJ2109" s="313"/>
      <c r="GK2109" s="313"/>
      <c r="GL2109" s="313"/>
      <c r="GM2109" s="313"/>
      <c r="GN2109" s="313"/>
      <c r="GO2109" s="313"/>
      <c r="GP2109" s="313"/>
      <c r="GQ2109" s="313"/>
      <c r="GR2109" s="313"/>
      <c r="GS2109" s="313"/>
      <c r="GT2109" s="313"/>
      <c r="GU2109" s="313"/>
      <c r="GV2109" s="313"/>
      <c r="GW2109" s="313"/>
      <c r="GX2109" s="313"/>
      <c r="GY2109" s="313"/>
      <c r="GZ2109" s="313"/>
      <c r="HA2109" s="313"/>
      <c r="HB2109" s="313"/>
      <c r="HC2109" s="313"/>
      <c r="HD2109" s="313"/>
      <c r="HE2109" s="313"/>
      <c r="HF2109" s="313"/>
      <c r="HG2109" s="313"/>
      <c r="HH2109" s="313"/>
      <c r="HI2109" s="313"/>
      <c r="HJ2109" s="313"/>
      <c r="HK2109" s="313"/>
      <c r="HL2109" s="313"/>
      <c r="HM2109" s="313"/>
      <c r="HN2109" s="313"/>
      <c r="HO2109" s="313"/>
      <c r="HP2109" s="313"/>
      <c r="HQ2109" s="313"/>
      <c r="HR2109" s="313"/>
      <c r="HS2109" s="313"/>
      <c r="HT2109" s="313"/>
      <c r="HU2109" s="313"/>
      <c r="HV2109" s="313"/>
      <c r="HW2109" s="313"/>
      <c r="HX2109" s="313"/>
      <c r="HY2109" s="313"/>
      <c r="HZ2109" s="313"/>
      <c r="IA2109" s="313"/>
      <c r="IB2109" s="313"/>
      <c r="IC2109" s="313"/>
      <c r="ID2109" s="313"/>
      <c r="IE2109" s="313"/>
      <c r="IF2109" s="313"/>
      <c r="IG2109" s="313"/>
      <c r="IH2109" s="313"/>
      <c r="II2109" s="313"/>
      <c r="IJ2109" s="313"/>
      <c r="IK2109" s="313"/>
      <c r="IL2109" s="313"/>
      <c r="IM2109" s="313"/>
      <c r="IN2109" s="313"/>
      <c r="IO2109" s="313"/>
      <c r="IP2109" s="313"/>
      <c r="IQ2109" s="313"/>
      <c r="IR2109" s="313"/>
      <c r="IS2109" s="313"/>
      <c r="IT2109" s="313"/>
      <c r="IU2109" s="313"/>
      <c r="IV2109" s="313"/>
    </row>
    <row r="2110" spans="1:256" ht="8.1" customHeight="1">
      <c r="C2110" s="109"/>
      <c r="D2110" s="108"/>
      <c r="E2110" s="56"/>
      <c r="F2110" s="109"/>
      <c r="G2110" s="110"/>
    </row>
    <row r="2111" spans="1:256">
      <c r="A2111" s="367" t="s">
        <v>956</v>
      </c>
      <c r="B2111" s="367"/>
      <c r="C2111" s="368"/>
      <c r="D2111" s="369" t="s">
        <v>957</v>
      </c>
      <c r="E2111" s="369"/>
      <c r="F2111" s="369"/>
      <c r="G2111" s="369"/>
    </row>
    <row r="2112" spans="1:256" ht="12" customHeight="1">
      <c r="A2112" s="156"/>
      <c r="B2112" s="123"/>
      <c r="C2112" s="135"/>
      <c r="D2112" s="370"/>
      <c r="E2112" s="368"/>
      <c r="F2112" s="371"/>
      <c r="G2112" s="372"/>
    </row>
    <row r="2113" spans="1:256" ht="12" customHeight="1">
      <c r="A2113" s="156"/>
      <c r="B2113" s="123"/>
      <c r="C2113" s="135"/>
      <c r="D2113" s="124"/>
      <c r="E2113" s="368"/>
      <c r="F2113" s="371"/>
      <c r="G2113" s="372"/>
      <c r="H2113" s="168"/>
      <c r="I2113" s="115"/>
      <c r="Q2113" s="115"/>
    </row>
    <row r="2114" spans="1:256">
      <c r="A2114" s="373" t="s">
        <v>958</v>
      </c>
      <c r="B2114" s="373"/>
      <c r="C2114" s="368"/>
      <c r="D2114" s="374" t="s">
        <v>959</v>
      </c>
      <c r="E2114" s="374"/>
      <c r="F2114" s="374"/>
      <c r="G2114" s="374"/>
      <c r="M2114" s="115"/>
      <c r="N2114" s="115"/>
      <c r="O2114" s="115"/>
      <c r="P2114" s="115"/>
      <c r="R2114" s="115"/>
      <c r="S2114" s="115"/>
      <c r="T2114" s="115"/>
      <c r="U2114" s="115"/>
      <c r="V2114" s="115"/>
      <c r="W2114" s="115"/>
      <c r="X2114" s="115"/>
      <c r="Y2114" s="115"/>
      <c r="Z2114" s="115"/>
      <c r="AA2114" s="115"/>
      <c r="AB2114" s="115"/>
      <c r="AC2114" s="115"/>
      <c r="AD2114" s="115"/>
      <c r="AE2114" s="115"/>
      <c r="AF2114" s="115"/>
      <c r="AG2114" s="115"/>
      <c r="AH2114" s="115"/>
      <c r="AI2114" s="115"/>
      <c r="AJ2114" s="115"/>
      <c r="AK2114" s="115"/>
      <c r="AL2114" s="115"/>
      <c r="AM2114" s="115"/>
      <c r="AN2114" s="115"/>
      <c r="AO2114" s="115"/>
      <c r="AP2114" s="115"/>
      <c r="AQ2114" s="115"/>
      <c r="AR2114" s="115"/>
      <c r="AS2114" s="115"/>
      <c r="AT2114" s="115"/>
      <c r="AU2114" s="115"/>
      <c r="AV2114" s="115"/>
      <c r="AW2114" s="115"/>
      <c r="AX2114" s="115"/>
      <c r="AY2114" s="115"/>
      <c r="AZ2114" s="115"/>
      <c r="BA2114" s="115"/>
      <c r="BB2114" s="115"/>
      <c r="BC2114" s="115"/>
      <c r="BD2114" s="115"/>
      <c r="BE2114" s="115"/>
      <c r="BF2114" s="115"/>
      <c r="BG2114" s="115"/>
      <c r="BH2114" s="115"/>
      <c r="BI2114" s="115"/>
      <c r="BJ2114" s="115"/>
      <c r="BK2114" s="115"/>
      <c r="BL2114" s="115"/>
      <c r="BM2114" s="115"/>
      <c r="BN2114" s="115"/>
      <c r="BO2114" s="115"/>
      <c r="BP2114" s="115"/>
      <c r="BQ2114" s="115"/>
      <c r="BR2114" s="115"/>
      <c r="BS2114" s="115"/>
      <c r="BT2114" s="115"/>
      <c r="BU2114" s="115"/>
      <c r="BV2114" s="115"/>
      <c r="BW2114" s="115"/>
      <c r="BX2114" s="115"/>
      <c r="BY2114" s="115"/>
      <c r="BZ2114" s="115"/>
      <c r="CA2114" s="115"/>
      <c r="CB2114" s="115"/>
      <c r="CC2114" s="115"/>
      <c r="CD2114" s="115"/>
      <c r="CE2114" s="115"/>
      <c r="CF2114" s="115"/>
      <c r="CG2114" s="115"/>
      <c r="CH2114" s="115"/>
      <c r="CI2114" s="115"/>
      <c r="CJ2114" s="115"/>
      <c r="CK2114" s="115"/>
      <c r="CL2114" s="115"/>
      <c r="CM2114" s="115"/>
      <c r="CN2114" s="115"/>
      <c r="CO2114" s="115"/>
      <c r="CP2114" s="115"/>
      <c r="CQ2114" s="115"/>
      <c r="CR2114" s="115"/>
      <c r="CS2114" s="115"/>
      <c r="CT2114" s="115"/>
      <c r="CU2114" s="115"/>
      <c r="CV2114" s="115"/>
      <c r="CW2114" s="115"/>
      <c r="CX2114" s="115"/>
      <c r="CY2114" s="115"/>
      <c r="CZ2114" s="115"/>
      <c r="DA2114" s="115"/>
      <c r="DB2114" s="115"/>
      <c r="DC2114" s="115"/>
      <c r="DD2114" s="115"/>
      <c r="DE2114" s="115"/>
      <c r="DF2114" s="115"/>
      <c r="DG2114" s="115"/>
      <c r="DH2114" s="115"/>
      <c r="DI2114" s="115"/>
      <c r="DJ2114" s="115"/>
      <c r="DK2114" s="115"/>
      <c r="DL2114" s="115"/>
      <c r="DM2114" s="115"/>
      <c r="DN2114" s="115"/>
      <c r="DO2114" s="115"/>
      <c r="DP2114" s="115"/>
      <c r="DQ2114" s="115"/>
      <c r="DR2114" s="115"/>
      <c r="DS2114" s="115"/>
      <c r="DT2114" s="115"/>
      <c r="DU2114" s="115"/>
      <c r="DV2114" s="115"/>
      <c r="DW2114" s="115"/>
      <c r="DX2114" s="115"/>
      <c r="DY2114" s="115"/>
      <c r="DZ2114" s="115"/>
      <c r="EA2114" s="115"/>
      <c r="EB2114" s="115"/>
      <c r="EC2114" s="115"/>
      <c r="ED2114" s="115"/>
      <c r="EE2114" s="115"/>
      <c r="EF2114" s="115"/>
      <c r="EG2114" s="115"/>
      <c r="EH2114" s="115"/>
      <c r="EI2114" s="115"/>
      <c r="EJ2114" s="115"/>
      <c r="EK2114" s="115"/>
      <c r="EL2114" s="115"/>
      <c r="EM2114" s="115"/>
      <c r="EN2114" s="115"/>
      <c r="EO2114" s="115"/>
      <c r="EP2114" s="115"/>
      <c r="EQ2114" s="115"/>
      <c r="ER2114" s="115"/>
      <c r="ES2114" s="115"/>
      <c r="ET2114" s="115"/>
      <c r="EU2114" s="115"/>
      <c r="EV2114" s="115"/>
      <c r="EW2114" s="115"/>
      <c r="EX2114" s="115"/>
      <c r="EY2114" s="115"/>
      <c r="EZ2114" s="115"/>
      <c r="FA2114" s="115"/>
      <c r="FB2114" s="115"/>
      <c r="FC2114" s="115"/>
      <c r="FD2114" s="115"/>
      <c r="FE2114" s="115"/>
      <c r="FF2114" s="115"/>
      <c r="FG2114" s="115"/>
      <c r="FH2114" s="115"/>
      <c r="FI2114" s="115"/>
      <c r="FJ2114" s="115"/>
      <c r="FK2114" s="115"/>
      <c r="FL2114" s="115"/>
      <c r="FM2114" s="115"/>
      <c r="FN2114" s="115"/>
      <c r="FO2114" s="115"/>
      <c r="FP2114" s="115"/>
      <c r="FQ2114" s="115"/>
      <c r="FR2114" s="115"/>
      <c r="FS2114" s="115"/>
      <c r="FT2114" s="115"/>
      <c r="FU2114" s="115"/>
      <c r="FV2114" s="115"/>
      <c r="FW2114" s="115"/>
      <c r="FX2114" s="115"/>
      <c r="FY2114" s="115"/>
      <c r="FZ2114" s="115"/>
      <c r="GA2114" s="115"/>
      <c r="GB2114" s="115"/>
      <c r="GC2114" s="115"/>
      <c r="GD2114" s="115"/>
      <c r="GE2114" s="115"/>
      <c r="GF2114" s="115"/>
      <c r="GG2114" s="115"/>
      <c r="GH2114" s="115"/>
      <c r="GI2114" s="115"/>
      <c r="GJ2114" s="115"/>
      <c r="GK2114" s="115"/>
      <c r="GL2114" s="115"/>
      <c r="GM2114" s="115"/>
      <c r="GN2114" s="115"/>
      <c r="GO2114" s="115"/>
      <c r="GP2114" s="115"/>
      <c r="GQ2114" s="115"/>
      <c r="GR2114" s="115"/>
      <c r="GS2114" s="115"/>
      <c r="GT2114" s="115"/>
      <c r="GU2114" s="115"/>
      <c r="GV2114" s="115"/>
      <c r="GW2114" s="115"/>
      <c r="GX2114" s="115"/>
      <c r="GY2114" s="115"/>
      <c r="GZ2114" s="115"/>
      <c r="HA2114" s="115"/>
      <c r="HB2114" s="115"/>
      <c r="HC2114" s="115"/>
      <c r="HD2114" s="115"/>
      <c r="HE2114" s="115"/>
      <c r="HF2114" s="115"/>
      <c r="HG2114" s="115"/>
      <c r="HH2114" s="115"/>
      <c r="HI2114" s="115"/>
      <c r="HJ2114" s="115"/>
      <c r="HK2114" s="115"/>
      <c r="HL2114" s="115"/>
      <c r="HM2114" s="115"/>
      <c r="HN2114" s="115"/>
      <c r="HO2114" s="115"/>
      <c r="HP2114" s="115"/>
      <c r="HQ2114" s="115"/>
      <c r="HR2114" s="115"/>
      <c r="HS2114" s="115"/>
      <c r="HT2114" s="115"/>
      <c r="HU2114" s="115"/>
      <c r="HV2114" s="115"/>
      <c r="HW2114" s="115"/>
      <c r="HX2114" s="115"/>
      <c r="HY2114" s="115"/>
      <c r="HZ2114" s="115"/>
      <c r="IA2114" s="115"/>
      <c r="IB2114" s="115"/>
      <c r="IC2114" s="115"/>
      <c r="ID2114" s="115"/>
      <c r="IE2114" s="115"/>
      <c r="IF2114" s="115"/>
      <c r="IG2114" s="115"/>
      <c r="IH2114" s="115"/>
      <c r="II2114" s="115"/>
      <c r="IJ2114" s="115"/>
      <c r="IK2114" s="115"/>
      <c r="IL2114" s="115"/>
      <c r="IM2114" s="115"/>
      <c r="IN2114" s="115"/>
      <c r="IO2114" s="115"/>
      <c r="IP2114" s="115"/>
      <c r="IQ2114" s="115"/>
      <c r="IR2114" s="115"/>
      <c r="IS2114" s="115"/>
      <c r="IT2114" s="115"/>
      <c r="IU2114" s="115"/>
      <c r="IV2114" s="115"/>
    </row>
    <row r="2115" spans="1:256">
      <c r="A2115" s="373" t="s">
        <v>960</v>
      </c>
      <c r="B2115" s="373"/>
      <c r="C2115" s="368"/>
      <c r="D2115" s="375" t="s">
        <v>961</v>
      </c>
      <c r="E2115" s="375"/>
      <c r="F2115" s="375"/>
      <c r="G2115" s="375"/>
      <c r="H2115" s="192"/>
      <c r="I2115" s="123"/>
      <c r="Q2115" s="123"/>
    </row>
    <row r="2116" spans="1:256" ht="8.1" customHeight="1">
      <c r="C2116" s="109"/>
      <c r="D2116" s="108"/>
      <c r="E2116" s="56"/>
      <c r="F2116" s="109"/>
      <c r="G2116" s="110"/>
    </row>
    <row r="2117" spans="1:256">
      <c r="A2117" s="369" t="s">
        <v>956</v>
      </c>
      <c r="B2117" s="369"/>
      <c r="C2117" s="369"/>
      <c r="D2117" s="369"/>
      <c r="E2117" s="369"/>
      <c r="F2117" s="369"/>
      <c r="G2117" s="369"/>
      <c r="H2117" s="192"/>
      <c r="I2117" s="123"/>
      <c r="M2117" s="123"/>
      <c r="N2117" s="123"/>
      <c r="O2117" s="123"/>
      <c r="P2117" s="123"/>
      <c r="Q2117" s="123"/>
      <c r="R2117" s="123"/>
      <c r="S2117" s="123"/>
      <c r="T2117" s="123"/>
      <c r="U2117" s="123"/>
      <c r="V2117" s="123"/>
      <c r="W2117" s="123"/>
      <c r="X2117" s="123"/>
      <c r="Y2117" s="123"/>
      <c r="Z2117" s="123"/>
      <c r="AA2117" s="123"/>
      <c r="AB2117" s="123"/>
      <c r="AC2117" s="123"/>
      <c r="AD2117" s="123"/>
      <c r="AE2117" s="123"/>
      <c r="AF2117" s="123"/>
      <c r="AG2117" s="123"/>
      <c r="AH2117" s="123"/>
      <c r="AI2117" s="123"/>
      <c r="AJ2117" s="123"/>
      <c r="AK2117" s="123"/>
      <c r="AL2117" s="123"/>
      <c r="AM2117" s="123"/>
      <c r="AN2117" s="123"/>
      <c r="AO2117" s="123"/>
      <c r="AP2117" s="123"/>
      <c r="AQ2117" s="123"/>
      <c r="AR2117" s="123"/>
      <c r="AS2117" s="123"/>
      <c r="AT2117" s="123"/>
      <c r="AU2117" s="123"/>
      <c r="AV2117" s="123"/>
      <c r="AW2117" s="123"/>
      <c r="AX2117" s="123"/>
      <c r="AY2117" s="123"/>
      <c r="AZ2117" s="123"/>
      <c r="BA2117" s="123"/>
      <c r="BB2117" s="123"/>
      <c r="BC2117" s="123"/>
      <c r="BD2117" s="123"/>
      <c r="BE2117" s="123"/>
      <c r="BF2117" s="123"/>
      <c r="BG2117" s="123"/>
      <c r="BH2117" s="123"/>
      <c r="BI2117" s="123"/>
      <c r="BJ2117" s="123"/>
      <c r="BK2117" s="123"/>
      <c r="BL2117" s="123"/>
      <c r="BM2117" s="123"/>
      <c r="BN2117" s="123"/>
      <c r="BO2117" s="123"/>
      <c r="BP2117" s="123"/>
      <c r="BQ2117" s="123"/>
      <c r="BR2117" s="123"/>
      <c r="BS2117" s="123"/>
      <c r="BT2117" s="123"/>
      <c r="BU2117" s="123"/>
      <c r="BV2117" s="123"/>
      <c r="BW2117" s="123"/>
      <c r="BX2117" s="123"/>
      <c r="BY2117" s="123"/>
      <c r="BZ2117" s="123"/>
      <c r="CA2117" s="123"/>
      <c r="CB2117" s="123"/>
      <c r="CC2117" s="123"/>
      <c r="CD2117" s="123"/>
      <c r="CE2117" s="123"/>
      <c r="CF2117" s="123"/>
      <c r="CG2117" s="123"/>
      <c r="CH2117" s="123"/>
      <c r="CI2117" s="123"/>
      <c r="CJ2117" s="123"/>
      <c r="CK2117" s="123"/>
      <c r="CL2117" s="123"/>
      <c r="CM2117" s="123"/>
      <c r="CN2117" s="123"/>
      <c r="CO2117" s="123"/>
      <c r="CP2117" s="123"/>
      <c r="CQ2117" s="123"/>
      <c r="CR2117" s="123"/>
      <c r="CS2117" s="123"/>
      <c r="CT2117" s="123"/>
      <c r="CU2117" s="123"/>
      <c r="CV2117" s="123"/>
      <c r="CW2117" s="123"/>
      <c r="CX2117" s="123"/>
      <c r="CY2117" s="123"/>
      <c r="CZ2117" s="123"/>
      <c r="DA2117" s="123"/>
      <c r="DB2117" s="123"/>
      <c r="DC2117" s="123"/>
      <c r="DD2117" s="123"/>
      <c r="DE2117" s="123"/>
      <c r="DF2117" s="123"/>
      <c r="DG2117" s="123"/>
      <c r="DH2117" s="123"/>
      <c r="DI2117" s="123"/>
      <c r="DJ2117" s="123"/>
      <c r="DK2117" s="123"/>
      <c r="DL2117" s="123"/>
      <c r="DM2117" s="123"/>
      <c r="DN2117" s="123"/>
      <c r="DO2117" s="123"/>
      <c r="DP2117" s="123"/>
      <c r="DQ2117" s="123"/>
      <c r="DR2117" s="123"/>
      <c r="DS2117" s="123"/>
      <c r="DT2117" s="123"/>
      <c r="DU2117" s="123"/>
      <c r="DV2117" s="123"/>
      <c r="DW2117" s="123"/>
      <c r="DX2117" s="123"/>
      <c r="DY2117" s="123"/>
      <c r="DZ2117" s="123"/>
      <c r="EA2117" s="123"/>
      <c r="EB2117" s="123"/>
      <c r="EC2117" s="123"/>
      <c r="ED2117" s="123"/>
      <c r="EE2117" s="123"/>
      <c r="EF2117" s="123"/>
      <c r="EG2117" s="123"/>
      <c r="EH2117" s="123"/>
      <c r="EI2117" s="123"/>
      <c r="EJ2117" s="123"/>
      <c r="EK2117" s="123"/>
      <c r="EL2117" s="123"/>
      <c r="EM2117" s="123"/>
      <c r="EN2117" s="123"/>
      <c r="EO2117" s="123"/>
      <c r="EP2117" s="123"/>
      <c r="EQ2117" s="123"/>
      <c r="ER2117" s="123"/>
      <c r="ES2117" s="123"/>
      <c r="ET2117" s="123"/>
      <c r="EU2117" s="123"/>
      <c r="EV2117" s="123"/>
      <c r="EW2117" s="123"/>
      <c r="EX2117" s="123"/>
      <c r="EY2117" s="123"/>
      <c r="EZ2117" s="123"/>
      <c r="FA2117" s="123"/>
      <c r="FB2117" s="123"/>
      <c r="FC2117" s="123"/>
      <c r="FD2117" s="123"/>
      <c r="FE2117" s="123"/>
      <c r="FF2117" s="123"/>
      <c r="FG2117" s="123"/>
      <c r="FH2117" s="123"/>
      <c r="FI2117" s="123"/>
      <c r="FJ2117" s="123"/>
      <c r="FK2117" s="123"/>
      <c r="FL2117" s="123"/>
      <c r="FM2117" s="123"/>
      <c r="FN2117" s="123"/>
      <c r="FO2117" s="123"/>
      <c r="FP2117" s="123"/>
      <c r="FQ2117" s="123"/>
      <c r="FR2117" s="123"/>
      <c r="FS2117" s="123"/>
      <c r="FT2117" s="123"/>
      <c r="FU2117" s="123"/>
      <c r="FV2117" s="123"/>
      <c r="FW2117" s="123"/>
      <c r="FX2117" s="123"/>
      <c r="FY2117" s="123"/>
      <c r="FZ2117" s="123"/>
      <c r="GA2117" s="123"/>
      <c r="GB2117" s="123"/>
      <c r="GC2117" s="123"/>
      <c r="GD2117" s="123"/>
      <c r="GE2117" s="123"/>
      <c r="GF2117" s="123"/>
      <c r="GG2117" s="123"/>
      <c r="GH2117" s="123"/>
      <c r="GI2117" s="123"/>
      <c r="GJ2117" s="123"/>
      <c r="GK2117" s="123"/>
      <c r="GL2117" s="123"/>
      <c r="GM2117" s="123"/>
      <c r="GN2117" s="123"/>
      <c r="GO2117" s="123"/>
      <c r="GP2117" s="123"/>
      <c r="GQ2117" s="123"/>
      <c r="GR2117" s="123"/>
      <c r="GS2117" s="123"/>
      <c r="GT2117" s="123"/>
      <c r="GU2117" s="123"/>
      <c r="GV2117" s="123"/>
      <c r="GW2117" s="123"/>
      <c r="GX2117" s="123"/>
      <c r="GY2117" s="123"/>
      <c r="GZ2117" s="123"/>
      <c r="HA2117" s="123"/>
      <c r="HB2117" s="123"/>
      <c r="HC2117" s="123"/>
      <c r="HD2117" s="123"/>
      <c r="HE2117" s="123"/>
      <c r="HF2117" s="123"/>
      <c r="HG2117" s="123"/>
      <c r="HH2117" s="123"/>
      <c r="HI2117" s="123"/>
      <c r="HJ2117" s="123"/>
      <c r="HK2117" s="123"/>
      <c r="HL2117" s="123"/>
      <c r="HM2117" s="123"/>
      <c r="HN2117" s="123"/>
      <c r="HO2117" s="123"/>
      <c r="HP2117" s="123"/>
      <c r="HQ2117" s="123"/>
      <c r="HR2117" s="123"/>
      <c r="HS2117" s="123"/>
      <c r="HT2117" s="123"/>
      <c r="HU2117" s="123"/>
      <c r="HV2117" s="123"/>
      <c r="HW2117" s="123"/>
      <c r="HX2117" s="123"/>
      <c r="HY2117" s="123"/>
      <c r="HZ2117" s="123"/>
      <c r="IA2117" s="123"/>
      <c r="IB2117" s="123"/>
      <c r="IC2117" s="123"/>
      <c r="ID2117" s="123"/>
      <c r="IE2117" s="123"/>
      <c r="IF2117" s="123"/>
      <c r="IG2117" s="123"/>
      <c r="IH2117" s="123"/>
      <c r="II2117" s="123"/>
      <c r="IJ2117" s="123"/>
      <c r="IK2117" s="123"/>
      <c r="IL2117" s="123"/>
      <c r="IM2117" s="123"/>
      <c r="IN2117" s="123"/>
      <c r="IO2117" s="123"/>
      <c r="IP2117" s="123"/>
      <c r="IQ2117" s="123"/>
      <c r="IR2117" s="123"/>
      <c r="IS2117" s="123"/>
      <c r="IT2117" s="123"/>
      <c r="IU2117" s="123"/>
      <c r="IV2117" s="123"/>
    </row>
    <row r="2118" spans="1:256" ht="12" customHeight="1">
      <c r="A2118" s="156"/>
      <c r="B2118" s="123"/>
      <c r="C2118" s="135"/>
      <c r="D2118" s="370"/>
      <c r="E2118" s="368"/>
      <c r="F2118" s="371"/>
      <c r="G2118" s="372"/>
    </row>
    <row r="2119" spans="1:256" ht="12" customHeight="1">
      <c r="A2119" s="156"/>
      <c r="B2119" s="123"/>
      <c r="C2119" s="135"/>
      <c r="D2119" s="124"/>
      <c r="E2119" s="368"/>
      <c r="F2119" s="371"/>
      <c r="G2119" s="372"/>
      <c r="H2119" s="168"/>
      <c r="I2119" s="115"/>
      <c r="Q2119" s="115"/>
    </row>
    <row r="2120" spans="1:256">
      <c r="A2120" s="374" t="s">
        <v>962</v>
      </c>
      <c r="B2120" s="374"/>
      <c r="C2120" s="374"/>
      <c r="D2120" s="374"/>
      <c r="E2120" s="374"/>
      <c r="F2120" s="374"/>
      <c r="G2120" s="374"/>
      <c r="H2120" s="192"/>
      <c r="I2120" s="123"/>
      <c r="Q2120" s="123"/>
    </row>
    <row r="2121" spans="1:256">
      <c r="A2121" s="374" t="s">
        <v>963</v>
      </c>
      <c r="B2121" s="374"/>
      <c r="C2121" s="374"/>
      <c r="D2121" s="374"/>
      <c r="E2121" s="374"/>
      <c r="F2121" s="374"/>
      <c r="G2121" s="374"/>
      <c r="H2121" s="192"/>
      <c r="I2121" s="123"/>
      <c r="M2121" s="123"/>
      <c r="N2121" s="123"/>
      <c r="O2121" s="123"/>
      <c r="P2121" s="123"/>
      <c r="Q2121" s="123"/>
      <c r="R2121" s="123"/>
      <c r="S2121" s="123"/>
      <c r="T2121" s="123"/>
      <c r="U2121" s="123"/>
      <c r="V2121" s="123"/>
      <c r="W2121" s="123"/>
      <c r="X2121" s="123"/>
      <c r="Y2121" s="123"/>
      <c r="Z2121" s="123"/>
      <c r="AA2121" s="123"/>
      <c r="AB2121" s="123"/>
      <c r="AC2121" s="123"/>
      <c r="AD2121" s="123"/>
      <c r="AE2121" s="123"/>
      <c r="AF2121" s="123"/>
      <c r="AG2121" s="123"/>
      <c r="AH2121" s="123"/>
      <c r="AI2121" s="123"/>
      <c r="AJ2121" s="123"/>
      <c r="AK2121" s="123"/>
      <c r="AL2121" s="123"/>
      <c r="AM2121" s="123"/>
      <c r="AN2121" s="123"/>
      <c r="AO2121" s="123"/>
      <c r="AP2121" s="123"/>
      <c r="AQ2121" s="123"/>
      <c r="AR2121" s="123"/>
      <c r="AS2121" s="123"/>
      <c r="AT2121" s="123"/>
      <c r="AU2121" s="123"/>
      <c r="AV2121" s="123"/>
      <c r="AW2121" s="123"/>
      <c r="AX2121" s="123"/>
      <c r="AY2121" s="123"/>
      <c r="AZ2121" s="123"/>
      <c r="BA2121" s="123"/>
      <c r="BB2121" s="123"/>
      <c r="BC2121" s="123"/>
      <c r="BD2121" s="123"/>
      <c r="BE2121" s="123"/>
      <c r="BF2121" s="123"/>
      <c r="BG2121" s="123"/>
      <c r="BH2121" s="123"/>
      <c r="BI2121" s="123"/>
      <c r="BJ2121" s="123"/>
      <c r="BK2121" s="123"/>
      <c r="BL2121" s="123"/>
      <c r="BM2121" s="123"/>
      <c r="BN2121" s="123"/>
      <c r="BO2121" s="123"/>
      <c r="BP2121" s="123"/>
      <c r="BQ2121" s="123"/>
      <c r="BR2121" s="123"/>
      <c r="BS2121" s="123"/>
      <c r="BT2121" s="123"/>
      <c r="BU2121" s="123"/>
      <c r="BV2121" s="123"/>
      <c r="BW2121" s="123"/>
      <c r="BX2121" s="123"/>
      <c r="BY2121" s="123"/>
      <c r="BZ2121" s="123"/>
      <c r="CA2121" s="123"/>
      <c r="CB2121" s="123"/>
      <c r="CC2121" s="123"/>
      <c r="CD2121" s="123"/>
      <c r="CE2121" s="123"/>
      <c r="CF2121" s="123"/>
      <c r="CG2121" s="123"/>
      <c r="CH2121" s="123"/>
      <c r="CI2121" s="123"/>
      <c r="CJ2121" s="123"/>
      <c r="CK2121" s="123"/>
      <c r="CL2121" s="123"/>
      <c r="CM2121" s="123"/>
      <c r="CN2121" s="123"/>
      <c r="CO2121" s="123"/>
      <c r="CP2121" s="123"/>
      <c r="CQ2121" s="123"/>
      <c r="CR2121" s="123"/>
      <c r="CS2121" s="123"/>
      <c r="CT2121" s="123"/>
      <c r="CU2121" s="123"/>
      <c r="CV2121" s="123"/>
      <c r="CW2121" s="123"/>
      <c r="CX2121" s="123"/>
      <c r="CY2121" s="123"/>
      <c r="CZ2121" s="123"/>
      <c r="DA2121" s="123"/>
      <c r="DB2121" s="123"/>
      <c r="DC2121" s="123"/>
      <c r="DD2121" s="123"/>
      <c r="DE2121" s="123"/>
      <c r="DF2121" s="123"/>
      <c r="DG2121" s="123"/>
      <c r="DH2121" s="123"/>
      <c r="DI2121" s="123"/>
      <c r="DJ2121" s="123"/>
      <c r="DK2121" s="123"/>
      <c r="DL2121" s="123"/>
      <c r="DM2121" s="123"/>
      <c r="DN2121" s="123"/>
      <c r="DO2121" s="123"/>
      <c r="DP2121" s="123"/>
      <c r="DQ2121" s="123"/>
      <c r="DR2121" s="123"/>
      <c r="DS2121" s="123"/>
      <c r="DT2121" s="123"/>
      <c r="DU2121" s="123"/>
      <c r="DV2121" s="123"/>
      <c r="DW2121" s="123"/>
      <c r="DX2121" s="123"/>
      <c r="DY2121" s="123"/>
      <c r="DZ2121" s="123"/>
      <c r="EA2121" s="123"/>
      <c r="EB2121" s="123"/>
      <c r="EC2121" s="123"/>
      <c r="ED2121" s="123"/>
      <c r="EE2121" s="123"/>
      <c r="EF2121" s="123"/>
      <c r="EG2121" s="123"/>
      <c r="EH2121" s="123"/>
      <c r="EI2121" s="123"/>
      <c r="EJ2121" s="123"/>
      <c r="EK2121" s="123"/>
      <c r="EL2121" s="123"/>
      <c r="EM2121" s="123"/>
      <c r="EN2121" s="123"/>
      <c r="EO2121" s="123"/>
      <c r="EP2121" s="123"/>
      <c r="EQ2121" s="123"/>
      <c r="ER2121" s="123"/>
      <c r="ES2121" s="123"/>
      <c r="ET2121" s="123"/>
      <c r="EU2121" s="123"/>
      <c r="EV2121" s="123"/>
      <c r="EW2121" s="123"/>
      <c r="EX2121" s="123"/>
      <c r="EY2121" s="123"/>
      <c r="EZ2121" s="123"/>
      <c r="FA2121" s="123"/>
      <c r="FB2121" s="123"/>
      <c r="FC2121" s="123"/>
      <c r="FD2121" s="123"/>
      <c r="FE2121" s="123"/>
      <c r="FF2121" s="123"/>
      <c r="FG2121" s="123"/>
      <c r="FH2121" s="123"/>
      <c r="FI2121" s="123"/>
      <c r="FJ2121" s="123"/>
      <c r="FK2121" s="123"/>
      <c r="FL2121" s="123"/>
      <c r="FM2121" s="123"/>
      <c r="FN2121" s="123"/>
      <c r="FO2121" s="123"/>
      <c r="FP2121" s="123"/>
      <c r="FQ2121" s="123"/>
      <c r="FR2121" s="123"/>
      <c r="FS2121" s="123"/>
      <c r="FT2121" s="123"/>
      <c r="FU2121" s="123"/>
      <c r="FV2121" s="123"/>
      <c r="FW2121" s="123"/>
      <c r="FX2121" s="123"/>
      <c r="FY2121" s="123"/>
      <c r="FZ2121" s="123"/>
      <c r="GA2121" s="123"/>
      <c r="GB2121" s="123"/>
      <c r="GC2121" s="123"/>
      <c r="GD2121" s="123"/>
      <c r="GE2121" s="123"/>
      <c r="GF2121" s="123"/>
      <c r="GG2121" s="123"/>
      <c r="GH2121" s="123"/>
      <c r="GI2121" s="123"/>
      <c r="GJ2121" s="123"/>
      <c r="GK2121" s="123"/>
      <c r="GL2121" s="123"/>
      <c r="GM2121" s="123"/>
      <c r="GN2121" s="123"/>
      <c r="GO2121" s="123"/>
      <c r="GP2121" s="123"/>
      <c r="GQ2121" s="123"/>
      <c r="GR2121" s="123"/>
      <c r="GS2121" s="123"/>
      <c r="GT2121" s="123"/>
      <c r="GU2121" s="123"/>
      <c r="GV2121" s="123"/>
      <c r="GW2121" s="123"/>
      <c r="GX2121" s="123"/>
      <c r="GY2121" s="123"/>
      <c r="GZ2121" s="123"/>
      <c r="HA2121" s="123"/>
      <c r="HB2121" s="123"/>
      <c r="HC2121" s="123"/>
      <c r="HD2121" s="123"/>
      <c r="HE2121" s="123"/>
      <c r="HF2121" s="123"/>
      <c r="HG2121" s="123"/>
      <c r="HH2121" s="123"/>
      <c r="HI2121" s="123"/>
      <c r="HJ2121" s="123"/>
      <c r="HK2121" s="123"/>
      <c r="HL2121" s="123"/>
      <c r="HM2121" s="123"/>
      <c r="HN2121" s="123"/>
      <c r="HO2121" s="123"/>
      <c r="HP2121" s="123"/>
      <c r="HQ2121" s="123"/>
      <c r="HR2121" s="123"/>
      <c r="HS2121" s="123"/>
      <c r="HT2121" s="123"/>
      <c r="HU2121" s="123"/>
      <c r="HV2121" s="123"/>
      <c r="HW2121" s="123"/>
      <c r="HX2121" s="123"/>
      <c r="HY2121" s="123"/>
      <c r="HZ2121" s="123"/>
      <c r="IA2121" s="123"/>
      <c r="IB2121" s="123"/>
      <c r="IC2121" s="123"/>
      <c r="ID2121" s="123"/>
      <c r="IE2121" s="123"/>
      <c r="IF2121" s="123"/>
      <c r="IG2121" s="123"/>
      <c r="IH2121" s="123"/>
      <c r="II2121" s="123"/>
      <c r="IJ2121" s="123"/>
      <c r="IK2121" s="123"/>
      <c r="IL2121" s="123"/>
      <c r="IM2121" s="123"/>
      <c r="IN2121" s="123"/>
      <c r="IO2121" s="123"/>
      <c r="IP2121" s="123"/>
      <c r="IQ2121" s="123"/>
      <c r="IR2121" s="123"/>
      <c r="IS2121" s="123"/>
      <c r="IT2121" s="123"/>
      <c r="IU2121" s="123"/>
      <c r="IV2121" s="123"/>
    </row>
    <row r="2122" spans="1:256" ht="8.1" customHeight="1">
      <c r="C2122" s="109"/>
      <c r="D2122" s="108"/>
      <c r="E2122" s="56"/>
      <c r="F2122" s="109"/>
      <c r="G2122" s="110"/>
    </row>
    <row r="2123" spans="1:256" s="304" customFormat="1" ht="15.95" customHeight="1">
      <c r="A2123" s="376" t="s">
        <v>956</v>
      </c>
      <c r="B2123" s="376"/>
      <c r="C2123" s="377"/>
      <c r="D2123" s="378" t="s">
        <v>957</v>
      </c>
      <c r="E2123" s="378"/>
      <c r="F2123" s="378"/>
      <c r="G2123" s="378"/>
      <c r="H2123" s="379"/>
    </row>
    <row r="2124" spans="1:256" ht="12" customHeight="1">
      <c r="A2124" s="156"/>
      <c r="B2124" s="123"/>
      <c r="C2124" s="135"/>
      <c r="D2124" s="370"/>
      <c r="E2124" s="368"/>
      <c r="F2124" s="371"/>
      <c r="G2124" s="372"/>
    </row>
    <row r="2125" spans="1:256" ht="12" customHeight="1">
      <c r="A2125" s="156"/>
      <c r="B2125" s="123"/>
      <c r="C2125" s="135"/>
      <c r="D2125" s="124"/>
      <c r="E2125" s="368"/>
      <c r="F2125" s="371"/>
      <c r="G2125" s="372"/>
      <c r="H2125" s="168"/>
      <c r="I2125" s="115"/>
      <c r="Q2125" s="115"/>
    </row>
    <row r="2126" spans="1:256" s="304" customFormat="1" ht="15.95" customHeight="1">
      <c r="A2126" s="380" t="s">
        <v>964</v>
      </c>
      <c r="B2126" s="380"/>
      <c r="C2126" s="377"/>
      <c r="D2126" s="381" t="s">
        <v>965</v>
      </c>
      <c r="E2126" s="381"/>
      <c r="F2126" s="381"/>
      <c r="G2126" s="381"/>
      <c r="H2126" s="379"/>
    </row>
    <row r="2127" spans="1:256" s="304" customFormat="1" ht="15.95" customHeight="1">
      <c r="A2127" s="382" t="s">
        <v>966</v>
      </c>
      <c r="B2127" s="382"/>
      <c r="C2127" s="377"/>
      <c r="D2127" s="381" t="s">
        <v>966</v>
      </c>
      <c r="E2127" s="381"/>
      <c r="F2127" s="381"/>
      <c r="G2127" s="381"/>
      <c r="H2127" s="379"/>
    </row>
    <row r="2128" spans="1:256" ht="8.1" customHeight="1">
      <c r="C2128" s="109"/>
      <c r="D2128" s="108"/>
      <c r="E2128" s="56"/>
      <c r="F2128" s="109"/>
      <c r="G2128" s="110"/>
    </row>
    <row r="2129" spans="1:256">
      <c r="A2129" s="369" t="s">
        <v>967</v>
      </c>
      <c r="B2129" s="369"/>
      <c r="C2129" s="369"/>
      <c r="D2129" s="369"/>
      <c r="E2129" s="369"/>
      <c r="F2129" s="369"/>
      <c r="G2129" s="369"/>
    </row>
    <row r="2130" spans="1:256" ht="12" customHeight="1">
      <c r="A2130" s="156"/>
      <c r="B2130" s="123"/>
      <c r="C2130" s="135"/>
      <c r="D2130" s="370"/>
      <c r="E2130" s="368"/>
      <c r="F2130" s="371"/>
      <c r="G2130" s="372"/>
    </row>
    <row r="2131" spans="1:256" ht="12" customHeight="1">
      <c r="A2131" s="156"/>
      <c r="B2131" s="123"/>
      <c r="C2131" s="135"/>
      <c r="D2131" s="124"/>
      <c r="E2131" s="368"/>
      <c r="F2131" s="371"/>
      <c r="G2131" s="372"/>
      <c r="H2131" s="168"/>
      <c r="I2131" s="115"/>
      <c r="Q2131" s="115"/>
    </row>
    <row r="2132" spans="1:256">
      <c r="A2132" s="383" t="s">
        <v>968</v>
      </c>
      <c r="B2132" s="383"/>
      <c r="C2132" s="383"/>
      <c r="D2132" s="383"/>
      <c r="E2132" s="383"/>
      <c r="F2132" s="383"/>
      <c r="G2132" s="383"/>
      <c r="H2132" s="384"/>
      <c r="I2132" s="385"/>
      <c r="M2132" s="385"/>
      <c r="N2132" s="385"/>
      <c r="O2132" s="385"/>
      <c r="P2132" s="385"/>
      <c r="Q2132" s="385"/>
      <c r="R2132" s="385"/>
      <c r="S2132" s="385"/>
      <c r="T2132" s="385"/>
      <c r="U2132" s="385"/>
      <c r="V2132" s="385"/>
      <c r="W2132" s="385"/>
      <c r="X2132" s="385"/>
      <c r="Y2132" s="385"/>
      <c r="Z2132" s="385"/>
      <c r="AA2132" s="385"/>
      <c r="AB2132" s="385"/>
      <c r="AC2132" s="385"/>
      <c r="AD2132" s="385"/>
      <c r="AE2132" s="385"/>
      <c r="AF2132" s="385"/>
      <c r="AG2132" s="385"/>
      <c r="AH2132" s="385"/>
      <c r="AI2132" s="385"/>
      <c r="AJ2132" s="385"/>
      <c r="AK2132" s="385"/>
      <c r="AL2132" s="385"/>
      <c r="AM2132" s="385"/>
      <c r="AN2132" s="385"/>
      <c r="AO2132" s="385"/>
      <c r="AP2132" s="385"/>
      <c r="AQ2132" s="385"/>
      <c r="AR2132" s="385"/>
      <c r="AS2132" s="385"/>
      <c r="AT2132" s="385"/>
      <c r="AU2132" s="385"/>
      <c r="AV2132" s="385"/>
      <c r="AW2132" s="385"/>
      <c r="AX2132" s="385"/>
      <c r="AY2132" s="385"/>
      <c r="AZ2132" s="385"/>
      <c r="BA2132" s="385"/>
      <c r="BB2132" s="385"/>
      <c r="BC2132" s="385"/>
      <c r="BD2132" s="385"/>
      <c r="BE2132" s="385"/>
      <c r="BF2132" s="385"/>
      <c r="BG2132" s="385"/>
      <c r="BH2132" s="385"/>
      <c r="BI2132" s="385"/>
      <c r="BJ2132" s="385"/>
      <c r="BK2132" s="385"/>
      <c r="BL2132" s="385"/>
      <c r="BM2132" s="385"/>
      <c r="BN2132" s="385"/>
      <c r="BO2132" s="385"/>
      <c r="BP2132" s="385"/>
      <c r="BQ2132" s="385"/>
      <c r="BR2132" s="385"/>
      <c r="BS2132" s="385"/>
      <c r="BT2132" s="385"/>
      <c r="BU2132" s="385"/>
      <c r="BV2132" s="385"/>
      <c r="BW2132" s="385"/>
      <c r="BX2132" s="385"/>
      <c r="BY2132" s="385"/>
      <c r="BZ2132" s="385"/>
      <c r="CA2132" s="385"/>
      <c r="CB2132" s="385"/>
      <c r="CC2132" s="385"/>
      <c r="CD2132" s="385"/>
      <c r="CE2132" s="385"/>
      <c r="CF2132" s="385"/>
      <c r="CG2132" s="385"/>
      <c r="CH2132" s="385"/>
      <c r="CI2132" s="385"/>
      <c r="CJ2132" s="385"/>
      <c r="CK2132" s="385"/>
      <c r="CL2132" s="385"/>
      <c r="CM2132" s="385"/>
      <c r="CN2132" s="385"/>
      <c r="CO2132" s="385"/>
      <c r="CP2132" s="385"/>
      <c r="CQ2132" s="385"/>
      <c r="CR2132" s="385"/>
      <c r="CS2132" s="385"/>
      <c r="CT2132" s="385"/>
      <c r="CU2132" s="385"/>
      <c r="CV2132" s="385"/>
      <c r="CW2132" s="385"/>
      <c r="CX2132" s="385"/>
      <c r="CY2132" s="385"/>
      <c r="CZ2132" s="385"/>
      <c r="DA2132" s="385"/>
      <c r="DB2132" s="385"/>
      <c r="DC2132" s="385"/>
      <c r="DD2132" s="385"/>
      <c r="DE2132" s="385"/>
      <c r="DF2132" s="385"/>
      <c r="DG2132" s="385"/>
      <c r="DH2132" s="385"/>
      <c r="DI2132" s="385"/>
      <c r="DJ2132" s="385"/>
      <c r="DK2132" s="385"/>
      <c r="DL2132" s="385"/>
      <c r="DM2132" s="385"/>
      <c r="DN2132" s="385"/>
      <c r="DO2132" s="385"/>
      <c r="DP2132" s="385"/>
      <c r="DQ2132" s="385"/>
      <c r="DR2132" s="385"/>
      <c r="DS2132" s="385"/>
      <c r="DT2132" s="385"/>
      <c r="DU2132" s="385"/>
      <c r="DV2132" s="385"/>
      <c r="DW2132" s="385"/>
      <c r="DX2132" s="385"/>
      <c r="DY2132" s="385"/>
      <c r="DZ2132" s="385"/>
      <c r="EA2132" s="385"/>
      <c r="EB2132" s="385"/>
      <c r="EC2132" s="385"/>
      <c r="ED2132" s="385"/>
      <c r="EE2132" s="385"/>
      <c r="EF2132" s="385"/>
      <c r="EG2132" s="385"/>
      <c r="EH2132" s="385"/>
      <c r="EI2132" s="385"/>
      <c r="EJ2132" s="385"/>
      <c r="EK2132" s="385"/>
      <c r="EL2132" s="385"/>
      <c r="EM2132" s="385"/>
      <c r="EN2132" s="385"/>
      <c r="EO2132" s="385"/>
      <c r="EP2132" s="385"/>
      <c r="EQ2132" s="385"/>
      <c r="ER2132" s="385"/>
      <c r="ES2132" s="385"/>
      <c r="ET2132" s="385"/>
      <c r="EU2132" s="385"/>
      <c r="EV2132" s="385"/>
      <c r="EW2132" s="385"/>
      <c r="EX2132" s="385"/>
      <c r="EY2132" s="385"/>
      <c r="EZ2132" s="385"/>
      <c r="FA2132" s="385"/>
      <c r="FB2132" s="385"/>
      <c r="FC2132" s="385"/>
      <c r="FD2132" s="385"/>
      <c r="FE2132" s="385"/>
      <c r="FF2132" s="385"/>
      <c r="FG2132" s="385"/>
      <c r="FH2132" s="385"/>
      <c r="FI2132" s="385"/>
      <c r="FJ2132" s="385"/>
      <c r="FK2132" s="385"/>
      <c r="FL2132" s="385"/>
      <c r="FM2132" s="385"/>
      <c r="FN2132" s="385"/>
      <c r="FO2132" s="385"/>
      <c r="FP2132" s="385"/>
      <c r="FQ2132" s="385"/>
      <c r="FR2132" s="385"/>
      <c r="FS2132" s="385"/>
      <c r="FT2132" s="385"/>
      <c r="FU2132" s="385"/>
      <c r="FV2132" s="385"/>
      <c r="FW2132" s="385"/>
      <c r="FX2132" s="385"/>
      <c r="FY2132" s="385"/>
      <c r="FZ2132" s="385"/>
      <c r="GA2132" s="385"/>
      <c r="GB2132" s="385"/>
      <c r="GC2132" s="385"/>
      <c r="GD2132" s="385"/>
      <c r="GE2132" s="385"/>
      <c r="GF2132" s="385"/>
      <c r="GG2132" s="385"/>
      <c r="GH2132" s="385"/>
      <c r="GI2132" s="385"/>
      <c r="GJ2132" s="385"/>
      <c r="GK2132" s="385"/>
      <c r="GL2132" s="385"/>
      <c r="GM2132" s="385"/>
      <c r="GN2132" s="385"/>
      <c r="GO2132" s="385"/>
      <c r="GP2132" s="385"/>
      <c r="GQ2132" s="385"/>
      <c r="GR2132" s="385"/>
      <c r="GS2132" s="385"/>
      <c r="GT2132" s="385"/>
      <c r="GU2132" s="385"/>
      <c r="GV2132" s="385"/>
      <c r="GW2132" s="385"/>
      <c r="GX2132" s="385"/>
      <c r="GY2132" s="385"/>
      <c r="GZ2132" s="385"/>
      <c r="HA2132" s="385"/>
      <c r="HB2132" s="385"/>
      <c r="HC2132" s="385"/>
      <c r="HD2132" s="385"/>
      <c r="HE2132" s="385"/>
      <c r="HF2132" s="385"/>
      <c r="HG2132" s="385"/>
      <c r="HH2132" s="385"/>
      <c r="HI2132" s="385"/>
      <c r="HJ2132" s="385"/>
      <c r="HK2132" s="385"/>
      <c r="HL2132" s="385"/>
      <c r="HM2132" s="385"/>
      <c r="HN2132" s="385"/>
      <c r="HO2132" s="385"/>
      <c r="HP2132" s="385"/>
      <c r="HQ2132" s="385"/>
      <c r="HR2132" s="385"/>
      <c r="HS2132" s="385"/>
      <c r="HT2132" s="385"/>
      <c r="HU2132" s="385"/>
      <c r="HV2132" s="385"/>
      <c r="HW2132" s="385"/>
      <c r="HX2132" s="385"/>
      <c r="HY2132" s="385"/>
      <c r="HZ2132" s="385"/>
      <c r="IA2132" s="385"/>
      <c r="IB2132" s="385"/>
      <c r="IC2132" s="385"/>
      <c r="ID2132" s="385"/>
      <c r="IE2132" s="385"/>
      <c r="IF2132" s="385"/>
      <c r="IG2132" s="385"/>
      <c r="IH2132" s="385"/>
      <c r="II2132" s="385"/>
      <c r="IJ2132" s="385"/>
      <c r="IK2132" s="385"/>
      <c r="IL2132" s="385"/>
      <c r="IM2132" s="385"/>
      <c r="IN2132" s="385"/>
      <c r="IO2132" s="385"/>
      <c r="IP2132" s="385"/>
      <c r="IQ2132" s="385"/>
      <c r="IR2132" s="385"/>
      <c r="IS2132" s="385"/>
      <c r="IT2132" s="385"/>
      <c r="IU2132" s="385"/>
      <c r="IV2132" s="385"/>
    </row>
    <row r="2133" spans="1:256">
      <c r="A2133" s="383" t="s">
        <v>969</v>
      </c>
      <c r="B2133" s="383"/>
      <c r="C2133" s="383"/>
      <c r="D2133" s="383"/>
      <c r="E2133" s="383"/>
      <c r="F2133" s="383"/>
      <c r="G2133" s="383"/>
      <c r="H2133" s="386"/>
      <c r="I2133" s="387"/>
      <c r="M2133" s="385"/>
      <c r="N2133" s="385"/>
      <c r="O2133" s="385"/>
      <c r="P2133" s="385"/>
      <c r="Q2133" s="387"/>
      <c r="R2133" s="385"/>
      <c r="S2133" s="385"/>
      <c r="T2133" s="385"/>
      <c r="U2133" s="385"/>
      <c r="V2133" s="385"/>
      <c r="W2133" s="385"/>
      <c r="X2133" s="385"/>
      <c r="Y2133" s="385"/>
      <c r="Z2133" s="385"/>
      <c r="AA2133" s="385"/>
      <c r="AB2133" s="385"/>
      <c r="AC2133" s="385"/>
      <c r="AD2133" s="385"/>
      <c r="AE2133" s="385"/>
      <c r="AF2133" s="385"/>
      <c r="AG2133" s="385"/>
      <c r="AH2133" s="385"/>
      <c r="AI2133" s="385"/>
      <c r="AJ2133" s="385"/>
      <c r="AK2133" s="385"/>
      <c r="AL2133" s="385"/>
      <c r="AM2133" s="385"/>
      <c r="AN2133" s="385"/>
      <c r="AO2133" s="385"/>
      <c r="AP2133" s="385"/>
      <c r="AQ2133" s="385"/>
      <c r="AR2133" s="385"/>
      <c r="AS2133" s="385"/>
      <c r="AT2133" s="385"/>
      <c r="AU2133" s="385"/>
      <c r="AV2133" s="385"/>
      <c r="AW2133" s="385"/>
      <c r="AX2133" s="385"/>
      <c r="AY2133" s="385"/>
      <c r="AZ2133" s="385"/>
      <c r="BA2133" s="385"/>
      <c r="BB2133" s="385"/>
      <c r="BC2133" s="385"/>
      <c r="BD2133" s="385"/>
      <c r="BE2133" s="385"/>
      <c r="BF2133" s="385"/>
      <c r="BG2133" s="385"/>
      <c r="BH2133" s="385"/>
      <c r="BI2133" s="385"/>
      <c r="BJ2133" s="385"/>
      <c r="BK2133" s="385"/>
      <c r="BL2133" s="385"/>
      <c r="BM2133" s="385"/>
      <c r="BN2133" s="385"/>
      <c r="BO2133" s="385"/>
      <c r="BP2133" s="385"/>
      <c r="BQ2133" s="385"/>
      <c r="BR2133" s="385"/>
      <c r="BS2133" s="385"/>
      <c r="BT2133" s="385"/>
      <c r="BU2133" s="385"/>
      <c r="BV2133" s="385"/>
      <c r="BW2133" s="385"/>
      <c r="BX2133" s="385"/>
      <c r="BY2133" s="385"/>
      <c r="BZ2133" s="385"/>
      <c r="CA2133" s="385"/>
      <c r="CB2133" s="385"/>
      <c r="CC2133" s="385"/>
      <c r="CD2133" s="385"/>
      <c r="CE2133" s="385"/>
      <c r="CF2133" s="385"/>
      <c r="CG2133" s="385"/>
      <c r="CH2133" s="385"/>
      <c r="CI2133" s="385"/>
      <c r="CJ2133" s="385"/>
      <c r="CK2133" s="385"/>
      <c r="CL2133" s="385"/>
      <c r="CM2133" s="385"/>
      <c r="CN2133" s="385"/>
      <c r="CO2133" s="385"/>
      <c r="CP2133" s="385"/>
      <c r="CQ2133" s="385"/>
      <c r="CR2133" s="385"/>
      <c r="CS2133" s="385"/>
      <c r="CT2133" s="385"/>
      <c r="CU2133" s="385"/>
      <c r="CV2133" s="385"/>
      <c r="CW2133" s="385"/>
      <c r="CX2133" s="385"/>
      <c r="CY2133" s="385"/>
      <c r="CZ2133" s="385"/>
      <c r="DA2133" s="385"/>
      <c r="DB2133" s="385"/>
      <c r="DC2133" s="385"/>
      <c r="DD2133" s="385"/>
      <c r="DE2133" s="385"/>
      <c r="DF2133" s="385"/>
      <c r="DG2133" s="385"/>
      <c r="DH2133" s="385"/>
      <c r="DI2133" s="385"/>
      <c r="DJ2133" s="385"/>
      <c r="DK2133" s="385"/>
      <c r="DL2133" s="385"/>
      <c r="DM2133" s="385"/>
      <c r="DN2133" s="385"/>
      <c r="DO2133" s="385"/>
      <c r="DP2133" s="385"/>
      <c r="DQ2133" s="385"/>
      <c r="DR2133" s="385"/>
      <c r="DS2133" s="385"/>
      <c r="DT2133" s="385"/>
      <c r="DU2133" s="385"/>
      <c r="DV2133" s="385"/>
      <c r="DW2133" s="385"/>
      <c r="DX2133" s="385"/>
      <c r="DY2133" s="385"/>
      <c r="DZ2133" s="385"/>
      <c r="EA2133" s="385"/>
      <c r="EB2133" s="385"/>
      <c r="EC2133" s="385"/>
      <c r="ED2133" s="385"/>
      <c r="EE2133" s="385"/>
      <c r="EF2133" s="385"/>
      <c r="EG2133" s="385"/>
      <c r="EH2133" s="385"/>
      <c r="EI2133" s="385"/>
      <c r="EJ2133" s="385"/>
      <c r="EK2133" s="385"/>
      <c r="EL2133" s="385"/>
      <c r="EM2133" s="385"/>
      <c r="EN2133" s="385"/>
      <c r="EO2133" s="385"/>
      <c r="EP2133" s="385"/>
      <c r="EQ2133" s="385"/>
      <c r="ER2133" s="385"/>
      <c r="ES2133" s="385"/>
      <c r="ET2133" s="385"/>
      <c r="EU2133" s="385"/>
      <c r="EV2133" s="385"/>
      <c r="EW2133" s="385"/>
      <c r="EX2133" s="385"/>
      <c r="EY2133" s="385"/>
      <c r="EZ2133" s="385"/>
      <c r="FA2133" s="385"/>
      <c r="FB2133" s="385"/>
      <c r="FC2133" s="385"/>
      <c r="FD2133" s="385"/>
      <c r="FE2133" s="385"/>
      <c r="FF2133" s="385"/>
      <c r="FG2133" s="385"/>
      <c r="FH2133" s="385"/>
      <c r="FI2133" s="385"/>
      <c r="FJ2133" s="385"/>
      <c r="FK2133" s="385"/>
      <c r="FL2133" s="385"/>
      <c r="FM2133" s="385"/>
      <c r="FN2133" s="385"/>
      <c r="FO2133" s="385"/>
      <c r="FP2133" s="385"/>
      <c r="FQ2133" s="385"/>
      <c r="FR2133" s="385"/>
      <c r="FS2133" s="385"/>
      <c r="FT2133" s="385"/>
      <c r="FU2133" s="385"/>
      <c r="FV2133" s="385"/>
      <c r="FW2133" s="385"/>
      <c r="FX2133" s="385"/>
      <c r="FY2133" s="385"/>
      <c r="FZ2133" s="385"/>
      <c r="GA2133" s="385"/>
      <c r="GB2133" s="385"/>
      <c r="GC2133" s="385"/>
      <c r="GD2133" s="385"/>
      <c r="GE2133" s="385"/>
      <c r="GF2133" s="385"/>
      <c r="GG2133" s="385"/>
      <c r="GH2133" s="385"/>
      <c r="GI2133" s="385"/>
      <c r="GJ2133" s="385"/>
      <c r="GK2133" s="385"/>
      <c r="GL2133" s="385"/>
      <c r="GM2133" s="385"/>
      <c r="GN2133" s="385"/>
      <c r="GO2133" s="385"/>
      <c r="GP2133" s="385"/>
      <c r="GQ2133" s="385"/>
      <c r="GR2133" s="385"/>
      <c r="GS2133" s="385"/>
      <c r="GT2133" s="385"/>
      <c r="GU2133" s="385"/>
      <c r="GV2133" s="385"/>
      <c r="GW2133" s="385"/>
      <c r="GX2133" s="385"/>
      <c r="GY2133" s="385"/>
      <c r="GZ2133" s="385"/>
      <c r="HA2133" s="385"/>
      <c r="HB2133" s="385"/>
      <c r="HC2133" s="385"/>
      <c r="HD2133" s="385"/>
      <c r="HE2133" s="385"/>
      <c r="HF2133" s="385"/>
      <c r="HG2133" s="385"/>
      <c r="HH2133" s="385"/>
      <c r="HI2133" s="385"/>
      <c r="HJ2133" s="385"/>
      <c r="HK2133" s="385"/>
      <c r="HL2133" s="385"/>
      <c r="HM2133" s="385"/>
      <c r="HN2133" s="385"/>
      <c r="HO2133" s="385"/>
      <c r="HP2133" s="385"/>
      <c r="HQ2133" s="385"/>
      <c r="HR2133" s="385"/>
      <c r="HS2133" s="385"/>
      <c r="HT2133" s="385"/>
      <c r="HU2133" s="385"/>
      <c r="HV2133" s="385"/>
      <c r="HW2133" s="385"/>
      <c r="HX2133" s="385"/>
      <c r="HY2133" s="385"/>
      <c r="HZ2133" s="385"/>
      <c r="IA2133" s="385"/>
      <c r="IB2133" s="385"/>
      <c r="IC2133" s="385"/>
      <c r="ID2133" s="385"/>
      <c r="IE2133" s="385"/>
      <c r="IF2133" s="385"/>
      <c r="IG2133" s="385"/>
      <c r="IH2133" s="385"/>
      <c r="II2133" s="385"/>
      <c r="IJ2133" s="385"/>
      <c r="IK2133" s="385"/>
      <c r="IL2133" s="385"/>
      <c r="IM2133" s="385"/>
      <c r="IN2133" s="385"/>
      <c r="IO2133" s="385"/>
      <c r="IP2133" s="385"/>
      <c r="IQ2133" s="385"/>
      <c r="IR2133" s="385"/>
      <c r="IS2133" s="385"/>
      <c r="IT2133" s="385"/>
      <c r="IU2133" s="385"/>
      <c r="IV2133" s="385"/>
    </row>
    <row r="2134" spans="1:256" ht="8.1" customHeight="1">
      <c r="C2134" s="109"/>
      <c r="D2134" s="108"/>
      <c r="E2134" s="56"/>
      <c r="F2134" s="109"/>
      <c r="G2134" s="110"/>
    </row>
    <row r="2135" spans="1:256">
      <c r="A2135" s="388" t="s">
        <v>970</v>
      </c>
      <c r="B2135" s="388"/>
      <c r="C2135" s="389"/>
      <c r="D2135" s="164"/>
      <c r="E2135" s="327"/>
      <c r="F2135" s="390"/>
      <c r="G2135" s="327"/>
      <c r="H2135" s="386"/>
      <c r="I2135" s="387"/>
      <c r="M2135" s="387"/>
      <c r="N2135" s="387"/>
      <c r="O2135" s="387"/>
      <c r="P2135" s="387"/>
      <c r="Q2135" s="387"/>
      <c r="R2135" s="387"/>
      <c r="S2135" s="387"/>
      <c r="T2135" s="387"/>
      <c r="U2135" s="387"/>
      <c r="V2135" s="387"/>
      <c r="W2135" s="387"/>
      <c r="X2135" s="387"/>
      <c r="Y2135" s="387"/>
      <c r="Z2135" s="387"/>
      <c r="AA2135" s="387"/>
      <c r="AB2135" s="387"/>
      <c r="AC2135" s="387"/>
      <c r="AD2135" s="387"/>
      <c r="AE2135" s="387"/>
      <c r="AF2135" s="387"/>
      <c r="AG2135" s="387"/>
      <c r="AH2135" s="387"/>
      <c r="AI2135" s="387"/>
      <c r="AJ2135" s="387"/>
      <c r="AK2135" s="387"/>
      <c r="AL2135" s="387"/>
      <c r="AM2135" s="387"/>
      <c r="AN2135" s="387"/>
      <c r="AO2135" s="387"/>
      <c r="AP2135" s="387"/>
      <c r="AQ2135" s="387"/>
      <c r="AR2135" s="387"/>
      <c r="AS2135" s="387"/>
      <c r="AT2135" s="387"/>
      <c r="AU2135" s="387"/>
      <c r="AV2135" s="387"/>
      <c r="AW2135" s="387"/>
      <c r="AX2135" s="387"/>
      <c r="AY2135" s="387"/>
      <c r="AZ2135" s="387"/>
      <c r="BA2135" s="387"/>
      <c r="BB2135" s="387"/>
      <c r="BC2135" s="387"/>
      <c r="BD2135" s="387"/>
      <c r="BE2135" s="387"/>
      <c r="BF2135" s="387"/>
      <c r="BG2135" s="387"/>
      <c r="BH2135" s="387"/>
      <c r="BI2135" s="387"/>
      <c r="BJ2135" s="387"/>
      <c r="BK2135" s="387"/>
      <c r="BL2135" s="387"/>
      <c r="BM2135" s="387"/>
      <c r="BN2135" s="387"/>
      <c r="BO2135" s="387"/>
      <c r="BP2135" s="387"/>
      <c r="BQ2135" s="387"/>
      <c r="BR2135" s="387"/>
      <c r="BS2135" s="387"/>
      <c r="BT2135" s="387"/>
      <c r="BU2135" s="387"/>
      <c r="BV2135" s="387"/>
      <c r="BW2135" s="387"/>
      <c r="BX2135" s="387"/>
      <c r="BY2135" s="387"/>
      <c r="BZ2135" s="387"/>
      <c r="CA2135" s="387"/>
      <c r="CB2135" s="387"/>
      <c r="CC2135" s="387"/>
      <c r="CD2135" s="387"/>
      <c r="CE2135" s="387"/>
      <c r="CF2135" s="387"/>
      <c r="CG2135" s="387"/>
      <c r="CH2135" s="387"/>
      <c r="CI2135" s="387"/>
      <c r="CJ2135" s="387"/>
      <c r="CK2135" s="387"/>
      <c r="CL2135" s="387"/>
      <c r="CM2135" s="387"/>
      <c r="CN2135" s="387"/>
      <c r="CO2135" s="387"/>
      <c r="CP2135" s="387"/>
      <c r="CQ2135" s="387"/>
      <c r="CR2135" s="387"/>
      <c r="CS2135" s="387"/>
      <c r="CT2135" s="387"/>
      <c r="CU2135" s="387"/>
      <c r="CV2135" s="387"/>
      <c r="CW2135" s="387"/>
      <c r="CX2135" s="387"/>
      <c r="CY2135" s="387"/>
      <c r="CZ2135" s="387"/>
      <c r="DA2135" s="387"/>
      <c r="DB2135" s="387"/>
      <c r="DC2135" s="387"/>
      <c r="DD2135" s="387"/>
      <c r="DE2135" s="387"/>
      <c r="DF2135" s="387"/>
      <c r="DG2135" s="387"/>
      <c r="DH2135" s="387"/>
      <c r="DI2135" s="387"/>
      <c r="DJ2135" s="387"/>
      <c r="DK2135" s="387"/>
      <c r="DL2135" s="387"/>
      <c r="DM2135" s="387"/>
      <c r="DN2135" s="387"/>
      <c r="DO2135" s="387"/>
      <c r="DP2135" s="387"/>
      <c r="DQ2135" s="387"/>
      <c r="DR2135" s="387"/>
      <c r="DS2135" s="387"/>
      <c r="DT2135" s="387"/>
      <c r="DU2135" s="387"/>
      <c r="DV2135" s="387"/>
      <c r="DW2135" s="387"/>
      <c r="DX2135" s="387"/>
      <c r="DY2135" s="387"/>
      <c r="DZ2135" s="387"/>
      <c r="EA2135" s="387"/>
      <c r="EB2135" s="387"/>
      <c r="EC2135" s="387"/>
      <c r="ED2135" s="387"/>
      <c r="EE2135" s="387"/>
      <c r="EF2135" s="387"/>
      <c r="EG2135" s="387"/>
      <c r="EH2135" s="387"/>
      <c r="EI2135" s="387"/>
      <c r="EJ2135" s="387"/>
      <c r="EK2135" s="387"/>
      <c r="EL2135" s="387"/>
      <c r="EM2135" s="387"/>
      <c r="EN2135" s="387"/>
      <c r="EO2135" s="387"/>
      <c r="EP2135" s="387"/>
      <c r="EQ2135" s="387"/>
      <c r="ER2135" s="387"/>
      <c r="ES2135" s="387"/>
      <c r="ET2135" s="387"/>
      <c r="EU2135" s="387"/>
      <c r="EV2135" s="387"/>
      <c r="EW2135" s="387"/>
      <c r="EX2135" s="387"/>
      <c r="EY2135" s="387"/>
      <c r="EZ2135" s="387"/>
      <c r="FA2135" s="387"/>
      <c r="FB2135" s="387"/>
      <c r="FC2135" s="387"/>
      <c r="FD2135" s="387"/>
      <c r="FE2135" s="387"/>
      <c r="FF2135" s="387"/>
      <c r="FG2135" s="387"/>
      <c r="FH2135" s="387"/>
      <c r="FI2135" s="387"/>
      <c r="FJ2135" s="387"/>
      <c r="FK2135" s="387"/>
      <c r="FL2135" s="387"/>
      <c r="FM2135" s="387"/>
      <c r="FN2135" s="387"/>
      <c r="FO2135" s="387"/>
      <c r="FP2135" s="387"/>
      <c r="FQ2135" s="387"/>
      <c r="FR2135" s="387"/>
      <c r="FS2135" s="387"/>
      <c r="FT2135" s="387"/>
      <c r="FU2135" s="387"/>
      <c r="FV2135" s="387"/>
      <c r="FW2135" s="387"/>
      <c r="FX2135" s="387"/>
      <c r="FY2135" s="387"/>
      <c r="FZ2135" s="387"/>
      <c r="GA2135" s="387"/>
      <c r="GB2135" s="387"/>
      <c r="GC2135" s="387"/>
    </row>
    <row r="2136" spans="1:256">
      <c r="A2136" s="391" t="s">
        <v>971</v>
      </c>
      <c r="B2136" s="391"/>
      <c r="H2136" s="386"/>
      <c r="I2136" s="387"/>
      <c r="M2136" s="387"/>
      <c r="N2136" s="387"/>
      <c r="O2136" s="387"/>
      <c r="P2136" s="387"/>
      <c r="Q2136" s="387"/>
      <c r="R2136" s="387"/>
      <c r="S2136" s="387"/>
      <c r="T2136" s="387"/>
      <c r="U2136" s="387"/>
      <c r="V2136" s="387"/>
      <c r="W2136" s="387"/>
      <c r="X2136" s="387"/>
      <c r="Y2136" s="387"/>
      <c r="Z2136" s="387"/>
      <c r="AA2136" s="387"/>
      <c r="AB2136" s="387"/>
      <c r="AC2136" s="387"/>
      <c r="AD2136" s="387"/>
      <c r="AE2136" s="387"/>
      <c r="AF2136" s="387"/>
      <c r="AG2136" s="387"/>
      <c r="AH2136" s="387"/>
      <c r="AI2136" s="387"/>
      <c r="AJ2136" s="387"/>
      <c r="AK2136" s="387"/>
      <c r="AL2136" s="387"/>
      <c r="AM2136" s="387"/>
      <c r="AN2136" s="387"/>
      <c r="AO2136" s="387"/>
      <c r="AP2136" s="387"/>
      <c r="AQ2136" s="387"/>
      <c r="AR2136" s="387"/>
      <c r="AS2136" s="387"/>
      <c r="AT2136" s="387"/>
      <c r="AU2136" s="387"/>
      <c r="AV2136" s="387"/>
      <c r="AW2136" s="387"/>
      <c r="AX2136" s="387"/>
      <c r="AY2136" s="387"/>
      <c r="AZ2136" s="387"/>
      <c r="BA2136" s="387"/>
      <c r="BB2136" s="387"/>
      <c r="BC2136" s="387"/>
      <c r="BD2136" s="387"/>
      <c r="BE2136" s="387"/>
      <c r="BF2136" s="387"/>
      <c r="BG2136" s="387"/>
      <c r="BH2136" s="387"/>
      <c r="BI2136" s="387"/>
      <c r="BJ2136" s="387"/>
      <c r="BK2136" s="387"/>
      <c r="BL2136" s="387"/>
      <c r="BM2136" s="387"/>
      <c r="BN2136" s="387"/>
      <c r="BO2136" s="387"/>
      <c r="BP2136" s="387"/>
      <c r="BQ2136" s="387"/>
      <c r="BR2136" s="387"/>
      <c r="BS2136" s="387"/>
      <c r="BT2136" s="387"/>
      <c r="BU2136" s="387"/>
      <c r="BV2136" s="387"/>
      <c r="BW2136" s="387"/>
      <c r="BX2136" s="387"/>
      <c r="BY2136" s="387"/>
      <c r="BZ2136" s="387"/>
      <c r="CA2136" s="387"/>
      <c r="CB2136" s="387"/>
      <c r="CC2136" s="387"/>
      <c r="CD2136" s="387"/>
      <c r="CE2136" s="387"/>
      <c r="CF2136" s="387"/>
      <c r="CG2136" s="387"/>
      <c r="CH2136" s="387"/>
      <c r="CI2136" s="387"/>
      <c r="CJ2136" s="387"/>
      <c r="CK2136" s="387"/>
      <c r="CL2136" s="387"/>
      <c r="CM2136" s="387"/>
      <c r="CN2136" s="387"/>
      <c r="CO2136" s="387"/>
      <c r="CP2136" s="387"/>
      <c r="CQ2136" s="387"/>
      <c r="CR2136" s="387"/>
      <c r="CS2136" s="387"/>
      <c r="CT2136" s="387"/>
      <c r="CU2136" s="387"/>
      <c r="CV2136" s="387"/>
      <c r="CW2136" s="387"/>
      <c r="CX2136" s="387"/>
      <c r="CY2136" s="387"/>
      <c r="CZ2136" s="387"/>
      <c r="DA2136" s="387"/>
      <c r="DB2136" s="387"/>
      <c r="DC2136" s="387"/>
      <c r="DD2136" s="387"/>
      <c r="DE2136" s="387"/>
      <c r="DF2136" s="387"/>
      <c r="DG2136" s="387"/>
      <c r="DH2136" s="387"/>
      <c r="DI2136" s="387"/>
      <c r="DJ2136" s="387"/>
      <c r="DK2136" s="387"/>
      <c r="DL2136" s="387"/>
      <c r="DM2136" s="387"/>
      <c r="DN2136" s="387"/>
      <c r="DO2136" s="387"/>
      <c r="DP2136" s="387"/>
      <c r="DQ2136" s="387"/>
      <c r="DR2136" s="387"/>
      <c r="DS2136" s="387"/>
      <c r="DT2136" s="387"/>
      <c r="DU2136" s="387"/>
      <c r="DV2136" s="387"/>
      <c r="DW2136" s="387"/>
      <c r="DX2136" s="387"/>
      <c r="DY2136" s="387"/>
      <c r="DZ2136" s="387"/>
      <c r="EA2136" s="387"/>
      <c r="EB2136" s="387"/>
      <c r="EC2136" s="387"/>
      <c r="ED2136" s="387"/>
      <c r="EE2136" s="387"/>
      <c r="EF2136" s="387"/>
      <c r="EG2136" s="387"/>
      <c r="EH2136" s="387"/>
      <c r="EI2136" s="387"/>
      <c r="EJ2136" s="387"/>
      <c r="EK2136" s="387"/>
      <c r="EL2136" s="387"/>
      <c r="EM2136" s="387"/>
      <c r="EN2136" s="387"/>
      <c r="EO2136" s="387"/>
      <c r="EP2136" s="387"/>
      <c r="EQ2136" s="387"/>
      <c r="ER2136" s="387"/>
      <c r="ES2136" s="387"/>
      <c r="ET2136" s="387"/>
      <c r="EU2136" s="387"/>
      <c r="EV2136" s="387"/>
      <c r="EW2136" s="387"/>
      <c r="EX2136" s="387"/>
      <c r="EY2136" s="387"/>
      <c r="EZ2136" s="387"/>
      <c r="FA2136" s="387"/>
      <c r="FB2136" s="387"/>
      <c r="FC2136" s="387"/>
      <c r="FD2136" s="387"/>
      <c r="FE2136" s="387"/>
      <c r="FF2136" s="387"/>
      <c r="FG2136" s="387"/>
      <c r="FH2136" s="387"/>
      <c r="FI2136" s="387"/>
      <c r="FJ2136" s="387"/>
      <c r="FK2136" s="387"/>
      <c r="FL2136" s="387"/>
      <c r="FM2136" s="387"/>
      <c r="FN2136" s="387"/>
      <c r="FO2136" s="387"/>
      <c r="FP2136" s="387"/>
      <c r="FQ2136" s="387"/>
      <c r="FR2136" s="387"/>
      <c r="FS2136" s="387"/>
      <c r="FT2136" s="387"/>
      <c r="FU2136" s="387"/>
      <c r="FV2136" s="387"/>
      <c r="FW2136" s="387"/>
      <c r="FX2136" s="387"/>
      <c r="FY2136" s="387"/>
      <c r="FZ2136" s="387"/>
      <c r="GA2136" s="387"/>
      <c r="GB2136" s="387"/>
      <c r="GC2136" s="387"/>
    </row>
    <row r="2137" spans="1:256">
      <c r="A2137" s="392" t="s">
        <v>972</v>
      </c>
      <c r="B2137" s="393"/>
      <c r="H2137" s="386"/>
      <c r="I2137" s="387"/>
      <c r="M2137" s="387"/>
      <c r="N2137" s="387"/>
      <c r="O2137" s="387"/>
      <c r="P2137" s="387"/>
      <c r="Q2137" s="387"/>
      <c r="R2137" s="387"/>
      <c r="S2137" s="387"/>
      <c r="T2137" s="387"/>
      <c r="U2137" s="387"/>
      <c r="V2137" s="387"/>
      <c r="W2137" s="387"/>
      <c r="X2137" s="387"/>
      <c r="Y2137" s="387"/>
      <c r="Z2137" s="387"/>
      <c r="AA2137" s="387"/>
      <c r="AB2137" s="387"/>
      <c r="AC2137" s="387"/>
      <c r="AD2137" s="387"/>
      <c r="AE2137" s="387"/>
      <c r="AF2137" s="387"/>
      <c r="AG2137" s="387"/>
      <c r="AH2137" s="387"/>
      <c r="AI2137" s="387"/>
      <c r="AJ2137" s="387"/>
      <c r="AK2137" s="387"/>
      <c r="AL2137" s="387"/>
      <c r="AM2137" s="387"/>
      <c r="AN2137" s="387"/>
      <c r="AO2137" s="387"/>
      <c r="AP2137" s="387"/>
      <c r="AQ2137" s="387"/>
      <c r="AR2137" s="387"/>
      <c r="AS2137" s="387"/>
      <c r="AT2137" s="387"/>
      <c r="AU2137" s="387"/>
      <c r="AV2137" s="387"/>
      <c r="AW2137" s="387"/>
      <c r="AX2137" s="387"/>
      <c r="AY2137" s="387"/>
      <c r="AZ2137" s="387"/>
      <c r="BA2137" s="387"/>
      <c r="BB2137" s="387"/>
      <c r="BC2137" s="387"/>
      <c r="BD2137" s="387"/>
      <c r="BE2137" s="387"/>
      <c r="BF2137" s="387"/>
      <c r="BG2137" s="387"/>
      <c r="BH2137" s="387"/>
      <c r="BI2137" s="387"/>
      <c r="BJ2137" s="387"/>
      <c r="BK2137" s="387"/>
      <c r="BL2137" s="387"/>
      <c r="BM2137" s="387"/>
      <c r="BN2137" s="387"/>
      <c r="BO2137" s="387"/>
      <c r="BP2137" s="387"/>
      <c r="BQ2137" s="387"/>
      <c r="BR2137" s="387"/>
      <c r="BS2137" s="387"/>
      <c r="BT2137" s="387"/>
      <c r="BU2137" s="387"/>
      <c r="BV2137" s="387"/>
      <c r="BW2137" s="387"/>
      <c r="BX2137" s="387"/>
      <c r="BY2137" s="387"/>
      <c r="BZ2137" s="387"/>
      <c r="CA2137" s="387"/>
      <c r="CB2137" s="387"/>
      <c r="CC2137" s="387"/>
      <c r="CD2137" s="387"/>
      <c r="CE2137" s="387"/>
      <c r="CF2137" s="387"/>
      <c r="CG2137" s="387"/>
      <c r="CH2137" s="387"/>
      <c r="CI2137" s="387"/>
      <c r="CJ2137" s="387"/>
      <c r="CK2137" s="387"/>
      <c r="CL2137" s="387"/>
      <c r="CM2137" s="387"/>
      <c r="CN2137" s="387"/>
      <c r="CO2137" s="387"/>
      <c r="CP2137" s="387"/>
      <c r="CQ2137" s="387"/>
      <c r="CR2137" s="387"/>
      <c r="CS2137" s="387"/>
      <c r="CT2137" s="387"/>
      <c r="CU2137" s="387"/>
      <c r="CV2137" s="387"/>
      <c r="CW2137" s="387"/>
      <c r="CX2137" s="387"/>
      <c r="CY2137" s="387"/>
      <c r="CZ2137" s="387"/>
      <c r="DA2137" s="387"/>
      <c r="DB2137" s="387"/>
      <c r="DC2137" s="387"/>
      <c r="DD2137" s="387"/>
      <c r="DE2137" s="387"/>
      <c r="DF2137" s="387"/>
      <c r="DG2137" s="387"/>
      <c r="DH2137" s="387"/>
      <c r="DI2137" s="387"/>
      <c r="DJ2137" s="387"/>
      <c r="DK2137" s="387"/>
      <c r="DL2137" s="387"/>
      <c r="DM2137" s="387"/>
      <c r="DN2137" s="387"/>
      <c r="DO2137" s="387"/>
      <c r="DP2137" s="387"/>
      <c r="DQ2137" s="387"/>
      <c r="DR2137" s="387"/>
      <c r="DS2137" s="387"/>
      <c r="DT2137" s="387"/>
      <c r="DU2137" s="387"/>
      <c r="DV2137" s="387"/>
      <c r="DW2137" s="387"/>
      <c r="DX2137" s="387"/>
      <c r="DY2137" s="387"/>
      <c r="DZ2137" s="387"/>
      <c r="EA2137" s="387"/>
      <c r="EB2137" s="387"/>
      <c r="EC2137" s="387"/>
      <c r="ED2137" s="387"/>
      <c r="EE2137" s="387"/>
      <c r="EF2137" s="387"/>
      <c r="EG2137" s="387"/>
      <c r="EH2137" s="387"/>
      <c r="EI2137" s="387"/>
      <c r="EJ2137" s="387"/>
      <c r="EK2137" s="387"/>
      <c r="EL2137" s="387"/>
      <c r="EM2137" s="387"/>
      <c r="EN2137" s="387"/>
      <c r="EO2137" s="387"/>
      <c r="EP2137" s="387"/>
      <c r="EQ2137" s="387"/>
      <c r="ER2137" s="387"/>
      <c r="ES2137" s="387"/>
      <c r="ET2137" s="387"/>
      <c r="EU2137" s="387"/>
      <c r="EV2137" s="387"/>
      <c r="EW2137" s="387"/>
      <c r="EX2137" s="387"/>
      <c r="EY2137" s="387"/>
      <c r="EZ2137" s="387"/>
      <c r="FA2137" s="387"/>
      <c r="FB2137" s="387"/>
      <c r="FC2137" s="387"/>
      <c r="FD2137" s="387"/>
      <c r="FE2137" s="387"/>
      <c r="FF2137" s="387"/>
      <c r="FG2137" s="387"/>
      <c r="FH2137" s="387"/>
      <c r="FI2137" s="387"/>
      <c r="FJ2137" s="387"/>
      <c r="FK2137" s="387"/>
      <c r="FL2137" s="387"/>
      <c r="FM2137" s="387"/>
      <c r="FN2137" s="387"/>
      <c r="FO2137" s="387"/>
      <c r="FP2137" s="387"/>
      <c r="FQ2137" s="387"/>
      <c r="FR2137" s="387"/>
      <c r="FS2137" s="387"/>
      <c r="FT2137" s="387"/>
      <c r="FU2137" s="387"/>
      <c r="FV2137" s="387"/>
      <c r="FW2137" s="387"/>
      <c r="FX2137" s="387"/>
      <c r="FY2137" s="387"/>
      <c r="FZ2137" s="387"/>
      <c r="GA2137" s="387"/>
      <c r="GB2137" s="387"/>
      <c r="GC2137" s="387"/>
    </row>
    <row r="2138" spans="1:256">
      <c r="H2138" s="386"/>
      <c r="I2138" s="387"/>
      <c r="M2138" s="387"/>
      <c r="N2138" s="387"/>
      <c r="O2138" s="387"/>
      <c r="P2138" s="387"/>
      <c r="Q2138" s="387"/>
      <c r="R2138" s="387"/>
      <c r="S2138" s="387"/>
      <c r="T2138" s="387"/>
      <c r="U2138" s="387"/>
      <c r="V2138" s="387"/>
      <c r="W2138" s="387"/>
      <c r="X2138" s="387"/>
      <c r="Y2138" s="387"/>
      <c r="Z2138" s="387"/>
      <c r="AA2138" s="387"/>
      <c r="AB2138" s="387"/>
      <c r="AC2138" s="387"/>
      <c r="AD2138" s="387"/>
      <c r="AE2138" s="387"/>
      <c r="AF2138" s="387"/>
      <c r="AG2138" s="387"/>
      <c r="AH2138" s="387"/>
      <c r="AI2138" s="387"/>
      <c r="AJ2138" s="387"/>
      <c r="AK2138" s="387"/>
      <c r="AL2138" s="387"/>
      <c r="AM2138" s="387"/>
      <c r="AN2138" s="387"/>
      <c r="AO2138" s="387"/>
      <c r="AP2138" s="387"/>
      <c r="AQ2138" s="387"/>
      <c r="AR2138" s="387"/>
      <c r="AS2138" s="387"/>
      <c r="AT2138" s="387"/>
      <c r="AU2138" s="387"/>
      <c r="AV2138" s="387"/>
      <c r="AW2138" s="387"/>
      <c r="AX2138" s="387"/>
      <c r="AY2138" s="387"/>
      <c r="AZ2138" s="387"/>
      <c r="BA2138" s="387"/>
      <c r="BB2138" s="387"/>
      <c r="BC2138" s="387"/>
      <c r="BD2138" s="387"/>
      <c r="BE2138" s="387"/>
      <c r="BF2138" s="387"/>
      <c r="BG2138" s="387"/>
      <c r="BH2138" s="387"/>
      <c r="BI2138" s="387"/>
      <c r="BJ2138" s="387"/>
      <c r="BK2138" s="387"/>
      <c r="BL2138" s="387"/>
      <c r="BM2138" s="387"/>
      <c r="BN2138" s="387"/>
      <c r="BO2138" s="387"/>
      <c r="BP2138" s="387"/>
      <c r="BQ2138" s="387"/>
      <c r="BR2138" s="387"/>
      <c r="BS2138" s="387"/>
      <c r="BT2138" s="387"/>
      <c r="BU2138" s="387"/>
      <c r="BV2138" s="387"/>
      <c r="BW2138" s="387"/>
      <c r="BX2138" s="387"/>
      <c r="BY2138" s="387"/>
      <c r="BZ2138" s="387"/>
      <c r="CA2138" s="387"/>
      <c r="CB2138" s="387"/>
      <c r="CC2138" s="387"/>
      <c r="CD2138" s="387"/>
      <c r="CE2138" s="387"/>
      <c r="CF2138" s="387"/>
      <c r="CG2138" s="387"/>
      <c r="CH2138" s="387"/>
      <c r="CI2138" s="387"/>
      <c r="CJ2138" s="387"/>
      <c r="CK2138" s="387"/>
      <c r="CL2138" s="387"/>
      <c r="CM2138" s="387"/>
      <c r="CN2138" s="387"/>
      <c r="CO2138" s="387"/>
      <c r="CP2138" s="387"/>
      <c r="CQ2138" s="387"/>
      <c r="CR2138" s="387"/>
      <c r="CS2138" s="387"/>
      <c r="CT2138" s="387"/>
      <c r="CU2138" s="387"/>
      <c r="CV2138" s="387"/>
      <c r="CW2138" s="387"/>
      <c r="CX2138" s="387"/>
      <c r="CY2138" s="387"/>
      <c r="CZ2138" s="387"/>
      <c r="DA2138" s="387"/>
      <c r="DB2138" s="387"/>
      <c r="DC2138" s="387"/>
      <c r="DD2138" s="387"/>
      <c r="DE2138" s="387"/>
      <c r="DF2138" s="387"/>
      <c r="DG2138" s="387"/>
      <c r="DH2138" s="387"/>
      <c r="DI2138" s="387"/>
      <c r="DJ2138" s="387"/>
      <c r="DK2138" s="387"/>
      <c r="DL2138" s="387"/>
      <c r="DM2138" s="387"/>
      <c r="DN2138" s="387"/>
      <c r="DO2138" s="387"/>
      <c r="DP2138" s="387"/>
      <c r="DQ2138" s="387"/>
      <c r="DR2138" s="387"/>
      <c r="DS2138" s="387"/>
      <c r="DT2138" s="387"/>
      <c r="DU2138" s="387"/>
      <c r="DV2138" s="387"/>
      <c r="DW2138" s="387"/>
      <c r="DX2138" s="387"/>
      <c r="DY2138" s="387"/>
      <c r="DZ2138" s="387"/>
      <c r="EA2138" s="387"/>
      <c r="EB2138" s="387"/>
      <c r="EC2138" s="387"/>
      <c r="ED2138" s="387"/>
      <c r="EE2138" s="387"/>
      <c r="EF2138" s="387"/>
      <c r="EG2138" s="387"/>
      <c r="EH2138" s="387"/>
      <c r="EI2138" s="387"/>
      <c r="EJ2138" s="387"/>
      <c r="EK2138" s="387"/>
      <c r="EL2138" s="387"/>
      <c r="EM2138" s="387"/>
      <c r="EN2138" s="387"/>
      <c r="EO2138" s="387"/>
      <c r="EP2138" s="387"/>
      <c r="EQ2138" s="387"/>
      <c r="ER2138" s="387"/>
      <c r="ES2138" s="387"/>
      <c r="ET2138" s="387"/>
      <c r="EU2138" s="387"/>
      <c r="EV2138" s="387"/>
      <c r="EW2138" s="387"/>
      <c r="EX2138" s="387"/>
      <c r="EY2138" s="387"/>
      <c r="EZ2138" s="387"/>
      <c r="FA2138" s="387"/>
      <c r="FB2138" s="387"/>
      <c r="FC2138" s="387"/>
      <c r="FD2138" s="387"/>
      <c r="FE2138" s="387"/>
      <c r="FF2138" s="387"/>
      <c r="FG2138" s="387"/>
      <c r="FH2138" s="387"/>
      <c r="FI2138" s="387"/>
      <c r="FJ2138" s="387"/>
      <c r="FK2138" s="387"/>
      <c r="FL2138" s="387"/>
      <c r="FM2138" s="387"/>
      <c r="FN2138" s="387"/>
      <c r="FO2138" s="387"/>
      <c r="FP2138" s="387"/>
      <c r="FQ2138" s="387"/>
      <c r="FR2138" s="387"/>
      <c r="FS2138" s="387"/>
      <c r="FT2138" s="387"/>
      <c r="FU2138" s="387"/>
      <c r="FV2138" s="387"/>
      <c r="FW2138" s="387"/>
      <c r="FX2138" s="387"/>
      <c r="FY2138" s="387"/>
      <c r="FZ2138" s="387"/>
      <c r="GA2138" s="387"/>
      <c r="GB2138" s="387"/>
      <c r="GC2138" s="387"/>
    </row>
    <row r="2139" spans="1:256">
      <c r="I2139" s="4"/>
      <c r="M2139" s="4"/>
      <c r="N2139" s="4"/>
      <c r="O2139" s="4"/>
      <c r="P2139" s="4"/>
      <c r="Q2139" s="4"/>
      <c r="R2139" s="4"/>
      <c r="S2139" s="4"/>
      <c r="T2139" s="4"/>
      <c r="U2139" s="4"/>
      <c r="V2139" s="4"/>
      <c r="W2139" s="4"/>
      <c r="X2139" s="4"/>
      <c r="Y2139" s="4"/>
      <c r="Z2139" s="4"/>
      <c r="AA2139" s="4"/>
      <c r="AB2139" s="4"/>
      <c r="AC2139" s="4"/>
      <c r="AD2139" s="4"/>
      <c r="AE2139" s="4"/>
      <c r="AF2139" s="4"/>
      <c r="AG2139" s="4"/>
      <c r="AH2139" s="4"/>
      <c r="AI2139" s="4"/>
      <c r="AJ2139" s="4"/>
      <c r="AK2139" s="4"/>
      <c r="AL2139" s="4"/>
      <c r="AM2139" s="4"/>
      <c r="AN2139" s="4"/>
      <c r="AO2139" s="4"/>
      <c r="AP2139" s="4"/>
      <c r="AQ2139" s="4"/>
      <c r="AR2139" s="4"/>
      <c r="AS2139" s="4"/>
      <c r="AT2139" s="4"/>
      <c r="AU2139" s="4"/>
      <c r="AV2139" s="4"/>
      <c r="AW2139" s="4"/>
      <c r="AX2139" s="4"/>
      <c r="AY2139" s="4"/>
      <c r="AZ2139" s="4"/>
      <c r="BA2139" s="4"/>
      <c r="BB2139" s="4"/>
      <c r="BC2139" s="4"/>
      <c r="BD2139" s="4"/>
      <c r="BE2139" s="4"/>
      <c r="BF2139" s="4"/>
      <c r="BG2139" s="4"/>
      <c r="BH2139" s="4"/>
      <c r="BI2139" s="4"/>
      <c r="BJ2139" s="4"/>
      <c r="BK2139" s="4"/>
      <c r="BL2139" s="4"/>
      <c r="BM2139" s="4"/>
      <c r="BN2139" s="4"/>
      <c r="BO2139" s="4"/>
      <c r="BP2139" s="4"/>
      <c r="BQ2139" s="4"/>
      <c r="BR2139" s="4"/>
      <c r="BS2139" s="4"/>
      <c r="BT2139" s="4"/>
      <c r="BU2139" s="4"/>
      <c r="BV2139" s="4"/>
      <c r="BW2139" s="4"/>
      <c r="BX2139" s="4"/>
      <c r="BY2139" s="4"/>
      <c r="BZ2139" s="4"/>
      <c r="CA2139" s="4"/>
      <c r="CB2139" s="4"/>
      <c r="CC2139" s="4"/>
      <c r="CD2139" s="4"/>
      <c r="CE2139" s="4"/>
      <c r="CF2139" s="4"/>
      <c r="CG2139" s="4"/>
      <c r="CH2139" s="4"/>
      <c r="CI2139" s="4"/>
      <c r="CJ2139" s="4"/>
      <c r="CK2139" s="4"/>
      <c r="CL2139" s="4"/>
      <c r="CM2139" s="4"/>
      <c r="CN2139" s="4"/>
      <c r="CO2139" s="4"/>
      <c r="CP2139" s="4"/>
      <c r="CQ2139" s="4"/>
      <c r="CR2139" s="4"/>
      <c r="CS2139" s="4"/>
      <c r="CT2139" s="4"/>
      <c r="CU2139" s="4"/>
      <c r="CV2139" s="4"/>
      <c r="CW2139" s="4"/>
      <c r="CX2139" s="4"/>
      <c r="CY2139" s="4"/>
      <c r="CZ2139" s="4"/>
      <c r="DA2139" s="4"/>
      <c r="DB2139" s="4"/>
      <c r="DC2139" s="4"/>
      <c r="DD2139" s="4"/>
      <c r="DE2139" s="4"/>
      <c r="DF2139" s="4"/>
      <c r="DG2139" s="4"/>
      <c r="DH2139" s="4"/>
      <c r="DI2139" s="4"/>
      <c r="DJ2139" s="4"/>
      <c r="DK2139" s="4"/>
      <c r="DL2139" s="4"/>
      <c r="DM2139" s="4"/>
      <c r="DN2139" s="4"/>
      <c r="DO2139" s="4"/>
      <c r="DP2139" s="4"/>
      <c r="DQ2139" s="4"/>
      <c r="DR2139" s="4"/>
      <c r="DS2139" s="4"/>
      <c r="DT2139" s="4"/>
      <c r="DU2139" s="4"/>
      <c r="DV2139" s="4"/>
      <c r="DW2139" s="4"/>
      <c r="DX2139" s="4"/>
      <c r="DY2139" s="4"/>
      <c r="DZ2139" s="4"/>
      <c r="EA2139" s="4"/>
      <c r="EB2139" s="4"/>
      <c r="EC2139" s="4"/>
      <c r="ED2139" s="4"/>
      <c r="EE2139" s="4"/>
      <c r="EF2139" s="4"/>
      <c r="EG2139" s="4"/>
      <c r="EH2139" s="4"/>
      <c r="EI2139" s="4"/>
      <c r="EJ2139" s="4"/>
      <c r="EK2139" s="4"/>
      <c r="EL2139" s="4"/>
      <c r="EM2139" s="4"/>
      <c r="EN2139" s="4"/>
      <c r="EO2139" s="4"/>
      <c r="EP2139" s="4"/>
      <c r="EQ2139" s="4"/>
      <c r="ER2139" s="4"/>
      <c r="ES2139" s="4"/>
      <c r="ET2139" s="4"/>
      <c r="EU2139" s="4"/>
      <c r="EV2139" s="4"/>
      <c r="EW2139" s="4"/>
      <c r="EX2139" s="4"/>
      <c r="EY2139" s="4"/>
      <c r="EZ2139" s="4"/>
      <c r="FA2139" s="4"/>
      <c r="FB2139" s="4"/>
      <c r="FC2139" s="4"/>
      <c r="FD2139" s="4"/>
      <c r="FE2139" s="4"/>
      <c r="FF2139" s="4"/>
      <c r="FG2139" s="4"/>
      <c r="FH2139" s="4"/>
      <c r="FI2139" s="4"/>
      <c r="FJ2139" s="4"/>
      <c r="FK2139" s="4"/>
      <c r="FL2139" s="4"/>
      <c r="FM2139" s="4"/>
      <c r="FN2139" s="4"/>
      <c r="FO2139" s="4"/>
      <c r="FP2139" s="4"/>
      <c r="FQ2139" s="4"/>
      <c r="FR2139" s="4"/>
      <c r="FS2139" s="4"/>
      <c r="FT2139" s="4"/>
      <c r="FU2139" s="4"/>
      <c r="FV2139" s="4"/>
      <c r="FW2139" s="4"/>
      <c r="FX2139" s="4"/>
      <c r="FY2139" s="4"/>
      <c r="FZ2139" s="4"/>
      <c r="GA2139" s="4"/>
      <c r="GB2139" s="4"/>
      <c r="GC2139" s="4"/>
      <c r="GD2139" s="4"/>
      <c r="GE2139" s="4"/>
      <c r="GF2139" s="4"/>
      <c r="GG2139" s="4"/>
      <c r="GH2139" s="4"/>
      <c r="GI2139" s="4"/>
      <c r="GJ2139" s="4"/>
      <c r="GK2139" s="4"/>
      <c r="GL2139" s="4"/>
      <c r="GM2139" s="4"/>
      <c r="GN2139" s="4"/>
      <c r="GO2139" s="4"/>
      <c r="GP2139" s="4"/>
      <c r="GQ2139" s="4"/>
      <c r="GR2139" s="4"/>
      <c r="GS2139" s="4"/>
      <c r="GT2139" s="4"/>
      <c r="GU2139" s="4"/>
      <c r="GV2139" s="4"/>
      <c r="GW2139" s="4"/>
      <c r="GX2139" s="4"/>
      <c r="GY2139" s="4"/>
      <c r="GZ2139" s="4"/>
      <c r="HA2139" s="4"/>
      <c r="HB2139" s="4"/>
      <c r="HC2139" s="4"/>
      <c r="HD2139" s="4"/>
      <c r="HE2139" s="4"/>
      <c r="HF2139" s="4"/>
      <c r="HG2139" s="4"/>
      <c r="HH2139" s="4"/>
      <c r="HI2139" s="4"/>
      <c r="HJ2139" s="4"/>
      <c r="HK2139" s="4"/>
      <c r="HL2139" s="4"/>
      <c r="HM2139" s="4"/>
      <c r="HN2139" s="4"/>
      <c r="HO2139" s="4"/>
      <c r="HP2139" s="4"/>
      <c r="HQ2139" s="4"/>
      <c r="HR2139" s="4"/>
      <c r="HS2139" s="4"/>
      <c r="HT2139" s="4"/>
      <c r="HU2139" s="4"/>
      <c r="HV2139" s="4"/>
      <c r="HW2139" s="4"/>
      <c r="HX2139" s="4"/>
      <c r="HY2139" s="4"/>
      <c r="HZ2139" s="4"/>
      <c r="IA2139" s="4"/>
      <c r="IB2139" s="4"/>
      <c r="IC2139" s="4"/>
      <c r="ID2139" s="4"/>
      <c r="IE2139" s="4"/>
      <c r="IF2139" s="4"/>
      <c r="IG2139" s="4"/>
      <c r="IH2139" s="4"/>
      <c r="II2139" s="4"/>
      <c r="IJ2139" s="4"/>
      <c r="IK2139" s="4"/>
      <c r="IL2139" s="4"/>
      <c r="IM2139" s="4"/>
      <c r="IN2139" s="4"/>
      <c r="IO2139" s="4"/>
      <c r="IP2139" s="4"/>
      <c r="IQ2139" s="4"/>
      <c r="IR2139" s="4"/>
      <c r="IS2139" s="4"/>
      <c r="IT2139" s="4"/>
      <c r="IU2139" s="4"/>
      <c r="IV2139" s="4"/>
    </row>
  </sheetData>
  <protectedRanges>
    <protectedRange sqref="E153 E623 E772 E888 E1116 E503 E286 E393 E1000" name="Rango1_1"/>
    <protectedRange sqref="E172 E648 E394:E400 E624:E633 E1100 E525 E504:E510 E489 E606 E306 E273 E757 E795 E911 E873 E414 E889:E895 E1019 E987 E1117:E1122 E1135 E154:E160 E287:E293 E773:E781 E1001:E1006 E380:E381" name="Rango1_2"/>
    <protectedRange sqref="E518:E523 E788:E793 E637 E407:E412 E899 E904:E909 E1012:E1017 E1009 E1128:E1133 E163:E165 E299:E301 E169:E171 E641:E646 E785 E303:E305" name="Rango1_2_1"/>
    <protectedRange sqref="C404 E167 C303:D303 C410:D410 C644:D644 C641:D641 C637:D637 C635:C636 E900:E903 C514 C521:D521 C512 C518:D518 E512 E514 C167 C296 E296 C299:D299 C402 C407:D407 C1012:D1012 C1015:D1015 E1124 C1126:C1127 E1126:E1127 C169:D169 E402 E404 E634:E636 C791:D791 C788:D788 C785:D785 C783:C784 E782:E784 C897:C898 E897:E898 C899:D899 C900:C903 C904:D904 C907:D907 C1008 C1009:D1009 E1008 C1010:C1011 E1010:E1011 C1128:D1128 C1131:D1131 C1124" name="Rango1_2_2"/>
    <protectedRange sqref="E182:E193 E312:E327 E1155 E176:E177 E310 E419 E529 E652 E799 E915 E1023 E1139:E1140 E1144:E1153 E249:E250 E358:E359 E421:E436 E531:E545 E654:E668 E801:E814 E917:E931 E1025:E1041 E198:E205" name="Rango1_2_1_2"/>
    <protectedRange sqref="C168 C166 C295 C297:C298 C403 C405:C406 C638:C640 C786:C787 C1125 C513 C515:C517" name="Rango1_2_3"/>
  </protectedRanges>
  <mergeCells count="133">
    <mergeCell ref="A2129:G2129"/>
    <mergeCell ref="A2132:G2132"/>
    <mergeCell ref="A2133:G2133"/>
    <mergeCell ref="A2135:B2135"/>
    <mergeCell ref="A2136:B2136"/>
    <mergeCell ref="A2121:G2121"/>
    <mergeCell ref="A2123:B2123"/>
    <mergeCell ref="D2123:G2123"/>
    <mergeCell ref="A2126:B2126"/>
    <mergeCell ref="D2126:G2126"/>
    <mergeCell ref="A2127:B2127"/>
    <mergeCell ref="D2127:G2127"/>
    <mergeCell ref="A2114:B2114"/>
    <mergeCell ref="D2114:G2114"/>
    <mergeCell ref="A2115:B2115"/>
    <mergeCell ref="D2115:G2115"/>
    <mergeCell ref="A2117:G2117"/>
    <mergeCell ref="A2120:G2120"/>
    <mergeCell ref="B2105:G2105"/>
    <mergeCell ref="B2106:G2106"/>
    <mergeCell ref="B2107:G2107"/>
    <mergeCell ref="B2108:G2108"/>
    <mergeCell ref="B2109:G2109"/>
    <mergeCell ref="A2111:B2111"/>
    <mergeCell ref="D2111:G2111"/>
    <mergeCell ref="B2097:G2097"/>
    <mergeCell ref="B2098:G2098"/>
    <mergeCell ref="B2099:G2099"/>
    <mergeCell ref="B2100:G2100"/>
    <mergeCell ref="B2103:G2103"/>
    <mergeCell ref="B2104:G2104"/>
    <mergeCell ref="B2064:E2064"/>
    <mergeCell ref="B2066:E2066"/>
    <mergeCell ref="B2075:E2075"/>
    <mergeCell ref="B2092:E2092"/>
    <mergeCell ref="B2095:G2095"/>
    <mergeCell ref="B2096:G2096"/>
    <mergeCell ref="C2022:E2022"/>
    <mergeCell ref="B2034:E2034"/>
    <mergeCell ref="B2036:E2036"/>
    <mergeCell ref="B2050:E2050"/>
    <mergeCell ref="C2052:E2052"/>
    <mergeCell ref="B2062:E2062"/>
    <mergeCell ref="B1965:C1965"/>
    <mergeCell ref="B1966:C1966"/>
    <mergeCell ref="B1967:D1967"/>
    <mergeCell ref="B1969:E1969"/>
    <mergeCell ref="B1971:E1971"/>
    <mergeCell ref="B2020:E2020"/>
    <mergeCell ref="B1959:C1959"/>
    <mergeCell ref="B1960:C1960"/>
    <mergeCell ref="B1961:C1961"/>
    <mergeCell ref="B1962:C1962"/>
    <mergeCell ref="B1963:C1963"/>
    <mergeCell ref="B1964:C1964"/>
    <mergeCell ref="B1938:E1938"/>
    <mergeCell ref="B1939:E1939"/>
    <mergeCell ref="B1941:E1941"/>
    <mergeCell ref="B1946:E1946"/>
    <mergeCell ref="B1948:E1948"/>
    <mergeCell ref="B1955:E1955"/>
    <mergeCell ref="B1932:E1932"/>
    <mergeCell ref="B1933:E1933"/>
    <mergeCell ref="B1934:E1934"/>
    <mergeCell ref="B1935:E1935"/>
    <mergeCell ref="B1936:E1936"/>
    <mergeCell ref="B1937:E1937"/>
    <mergeCell ref="B1926:D1926"/>
    <mergeCell ref="B1927:D1927"/>
    <mergeCell ref="B1928:E1928"/>
    <mergeCell ref="B1929:E1929"/>
    <mergeCell ref="B1930:E1930"/>
    <mergeCell ref="B1931:E1931"/>
    <mergeCell ref="B1920:D1920"/>
    <mergeCell ref="B1921:D1921"/>
    <mergeCell ref="B1922:D1922"/>
    <mergeCell ref="B1923:D1923"/>
    <mergeCell ref="B1924:D1924"/>
    <mergeCell ref="B1925:D1925"/>
    <mergeCell ref="B1889:E1889"/>
    <mergeCell ref="B1915:E1915"/>
    <mergeCell ref="B1916:D1916"/>
    <mergeCell ref="B1917:D1917"/>
    <mergeCell ref="B1918:D1918"/>
    <mergeCell ref="B1919:D1919"/>
    <mergeCell ref="B1482:E1482"/>
    <mergeCell ref="B1533:E1533"/>
    <mergeCell ref="B1582:E1582"/>
    <mergeCell ref="B1633:E1633"/>
    <mergeCell ref="B1687:E1687"/>
    <mergeCell ref="B1720:E1720"/>
    <mergeCell ref="B1373:E1373"/>
    <mergeCell ref="B1409:E1409"/>
    <mergeCell ref="B1411:E1411"/>
    <mergeCell ref="B1443:E1443"/>
    <mergeCell ref="B1445:E1445"/>
    <mergeCell ref="B1480:E1480"/>
    <mergeCell ref="B1187:E1187"/>
    <mergeCell ref="B1217:E1217"/>
    <mergeCell ref="B1252:E1252"/>
    <mergeCell ref="B1299:E1299"/>
    <mergeCell ref="B1336:E1336"/>
    <mergeCell ref="B1338:E1338"/>
    <mergeCell ref="B833:E833"/>
    <mergeCell ref="B835:E835"/>
    <mergeCell ref="B947:E947"/>
    <mergeCell ref="B949:C949"/>
    <mergeCell ref="B1058:E1058"/>
    <mergeCell ref="B1060:C1060"/>
    <mergeCell ref="B560:E560"/>
    <mergeCell ref="B562:C562"/>
    <mergeCell ref="B686:E686"/>
    <mergeCell ref="B703:C703"/>
    <mergeCell ref="B714:E714"/>
    <mergeCell ref="B716:C716"/>
    <mergeCell ref="B235:E235"/>
    <mergeCell ref="B237:C237"/>
    <mergeCell ref="B344:E344"/>
    <mergeCell ref="B346:C346"/>
    <mergeCell ref="B452:E452"/>
    <mergeCell ref="B454:C454"/>
    <mergeCell ref="B21:E21"/>
    <mergeCell ref="B22:C22"/>
    <mergeCell ref="B102:E102"/>
    <mergeCell ref="B103:C103"/>
    <mergeCell ref="B104:E104"/>
    <mergeCell ref="B105:C105"/>
    <mergeCell ref="A1:E1"/>
    <mergeCell ref="A2:C2"/>
    <mergeCell ref="A3:C3"/>
    <mergeCell ref="B4:E4"/>
    <mergeCell ref="A5:G5"/>
    <mergeCell ref="A6:G6"/>
  </mergeCells>
  <printOptions horizontalCentered="1"/>
  <pageMargins left="0.51181102362204722" right="0.51181102362204722" top="0.55118110236220474" bottom="0.74803149606299213" header="0.31496062992125984" footer="0.55118110236220474"/>
  <pageSetup scale="80" orientation="portrait" r:id="rId1"/>
  <headerFooter>
    <oddFooter>&amp;L&amp;P/&amp;N&amp;RMercado Municipal De Higuey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LISTADO  MERCADO BARAHONA </vt:lpstr>
      <vt:lpstr>'LISTADO  MERCADO BARAHONA '!Área_de_impresión</vt:lpstr>
      <vt:lpstr>'LISTADO  MERCADO BARAHONA '!Títulos_a_imprimir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Lopez</dc:creator>
  <cp:lastModifiedBy>Marisol Lopez</cp:lastModifiedBy>
  <dcterms:created xsi:type="dcterms:W3CDTF">2019-01-29T15:05:38Z</dcterms:created>
  <dcterms:modified xsi:type="dcterms:W3CDTF">2019-01-29T15:06:47Z</dcterms:modified>
</cp:coreProperties>
</file>